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autoCompressPictures="0" defaultThemeVersion="124226"/>
  <bookViews>
    <workbookView xWindow="0" yWindow="0" windowWidth="28800" windowHeight="11835" activeTab="1"/>
  </bookViews>
  <sheets>
    <sheet name="EXPORT" sheetId="4" r:id="rId1"/>
    <sheet name="jaarrekening 2018" sheetId="2" r:id="rId2"/>
    <sheet name="Blad1" sheetId="5" r:id="rId3"/>
  </sheets>
  <definedNames>
    <definedName name="_xlnm.Print_Area" localSheetId="1">'jaarrekening 2018'!$A$1:$K$230</definedName>
    <definedName name="ExactAddinConnection" hidden="1">"002"</definedName>
    <definedName name="ExactAddinConnection.002" hidden="1">"TIN-PC-031\\SQLEXPRESS;003;Administrator;1"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2" i="2"/>
  <c r="D163"/>
  <c r="F97"/>
  <c r="D150"/>
  <c r="D85" l="1"/>
  <c r="D180" l="1"/>
  <c r="I180"/>
  <c r="F158"/>
  <c r="F150"/>
  <c r="F161"/>
  <c r="F113"/>
  <c r="F121"/>
  <c r="F127"/>
  <c r="F129"/>
  <c r="F163"/>
  <c r="D113"/>
  <c r="D121"/>
  <c r="D127"/>
  <c r="D129"/>
  <c r="D155"/>
  <c r="D156"/>
  <c r="D158"/>
  <c r="D161"/>
  <c r="D173" s="1"/>
  <c r="D182" s="1"/>
  <c r="D187"/>
  <c r="D77"/>
  <c r="F81" s="1"/>
  <c r="F91"/>
  <c r="F64"/>
  <c r="F47"/>
  <c r="F56"/>
  <c r="F67"/>
  <c r="D203"/>
  <c r="D221"/>
  <c r="D84" s="1"/>
  <c r="F87" s="1"/>
  <c r="I221"/>
  <c r="I215"/>
  <c r="I204"/>
  <c r="I206"/>
  <c r="I199"/>
  <c r="J180"/>
  <c r="J182"/>
  <c r="I182"/>
  <c r="I192"/>
  <c r="D206"/>
  <c r="E180"/>
  <c r="E182"/>
  <c r="G180"/>
  <c r="D212"/>
  <c r="D215"/>
  <c r="F100" l="1"/>
</calcChain>
</file>

<file path=xl/sharedStrings.xml><?xml version="1.0" encoding="utf-8"?>
<sst xmlns="http://schemas.openxmlformats.org/spreadsheetml/2006/main" count="172" uniqueCount="94">
  <si>
    <t>Bankkosten</t>
  </si>
  <si>
    <t>AMSTERDAM</t>
  </si>
  <si>
    <t>Pagina</t>
  </si>
  <si>
    <t>Algemene kosten</t>
  </si>
  <si>
    <t>€</t>
  </si>
  <si>
    <t>Vorderingen</t>
  </si>
  <si>
    <t>Liquide middelen</t>
  </si>
  <si>
    <t>VASTE ACTIVA</t>
  </si>
  <si>
    <t>VLOTTENDE ACTIVA</t>
  </si>
  <si>
    <t>Omzetbelasting</t>
  </si>
  <si>
    <t>Materiële vaste activa</t>
  </si>
  <si>
    <t>Overige vorderingen en overlopende activa</t>
  </si>
  <si>
    <t>Eigen Vermogen</t>
  </si>
  <si>
    <t>Voorzieningen</t>
  </si>
  <si>
    <t>Pensioenverplichtingen</t>
  </si>
  <si>
    <t>Kortlopende schulden</t>
  </si>
  <si>
    <t>Overige schulden en overlopende passiva</t>
  </si>
  <si>
    <t>Werkelijk</t>
  </si>
  <si>
    <t>BATEN</t>
  </si>
  <si>
    <t>Totaal baten</t>
  </si>
  <si>
    <t>LASTEN</t>
  </si>
  <si>
    <t xml:space="preserve"> </t>
  </si>
  <si>
    <t>PASSIVA</t>
  </si>
  <si>
    <t xml:space="preserve">Frictie </t>
  </si>
  <si>
    <t>ACTIVA</t>
  </si>
  <si>
    <t>INHOUDSOPGAVE</t>
  </si>
  <si>
    <t>Erfgoedcollectie Nederlands Theater</t>
  </si>
  <si>
    <t>Fondsen</t>
  </si>
  <si>
    <t>STICHTING THEATER IN NEDERLAND</t>
  </si>
  <si>
    <t xml:space="preserve">   </t>
  </si>
  <si>
    <t xml:space="preserve">Bestuurskosten </t>
  </si>
  <si>
    <t>bepaling te doteren resultaat</t>
  </si>
  <si>
    <t>Totale lasten</t>
  </si>
  <si>
    <t>Overige baten</t>
  </si>
  <si>
    <t>Diverse baten</t>
  </si>
  <si>
    <t>Resultaat uit beleggingen</t>
  </si>
  <si>
    <t>Totaal algemene kosten</t>
  </si>
  <si>
    <t>Bestemmingsreserve: Bekendmaken Collectie</t>
  </si>
  <si>
    <t xml:space="preserve">Bestemmingsreserve: Vriendenkring Theatercollectie </t>
  </si>
  <si>
    <t xml:space="preserve">Ontvangen Giften </t>
  </si>
  <si>
    <t xml:space="preserve">Overige kosten </t>
  </si>
  <si>
    <t>Voordelig/nadelig exploitatiesaldo  voor</t>
  </si>
  <si>
    <t>bestemming resultaat</t>
  </si>
  <si>
    <t>Voordelig/nadelig exploitatiesaldo  na</t>
  </si>
  <si>
    <t>Abn Amro bank 42.83.33.303</t>
  </si>
  <si>
    <t>Abn Amro bank deposito 58.12.79.581</t>
  </si>
  <si>
    <t>Kas</t>
  </si>
  <si>
    <t>Spaarrente</t>
  </si>
  <si>
    <t xml:space="preserve">Totaal resultaat uit beleggingen </t>
  </si>
  <si>
    <t>Totaal giften</t>
  </si>
  <si>
    <t xml:space="preserve">Totaal overige baten </t>
  </si>
  <si>
    <t>Besteed aan doelstellingen</t>
  </si>
  <si>
    <t xml:space="preserve">Totaal besteed aan doelstellingen </t>
  </si>
  <si>
    <t xml:space="preserve">Onttrekking </t>
  </si>
  <si>
    <t xml:space="preserve">Giften </t>
  </si>
  <si>
    <t>Stichting Mondriaan Fonds</t>
  </si>
  <si>
    <t>Vriendenkring Theatercollectie</t>
  </si>
  <si>
    <t>Bekendmaking Collectie bij UvA</t>
  </si>
  <si>
    <t>Algemene reserve</t>
  </si>
  <si>
    <t xml:space="preserve">toevoeging </t>
  </si>
  <si>
    <t xml:space="preserve">Administratie  </t>
  </si>
  <si>
    <t>1.3 Bestemming resultaat</t>
  </si>
  <si>
    <t>1 Jaarrekening</t>
  </si>
  <si>
    <t>Bijdrage aan UvA t.b.v. conservatortaken</t>
  </si>
  <si>
    <t>Stichting Digitale werken t.b.v. In Reprise</t>
  </si>
  <si>
    <t>Bijdrage de heer Linssen</t>
  </si>
  <si>
    <t>Bijdrage de heer Rodenhuis</t>
  </si>
  <si>
    <t>Herman Linssen Fonds</t>
  </si>
  <si>
    <t>Willem Rodenhuis Fonds</t>
  </si>
  <si>
    <t>31 dec 2017</t>
  </si>
  <si>
    <t xml:space="preserve">Debiteuren </t>
  </si>
  <si>
    <t>Abn Amro bank deposito 54.20.95.237</t>
  </si>
  <si>
    <t>Crediteuren</t>
  </si>
  <si>
    <t>afboeken debiteur</t>
  </si>
  <si>
    <t xml:space="preserve">Begroot </t>
  </si>
  <si>
    <t>Bijdrage UvA marsroute rijksondersteuning</t>
  </si>
  <si>
    <t>Oistat Nederland</t>
  </si>
  <si>
    <t>Bijdrage aan UvA t.b.v. marketingtaken</t>
  </si>
  <si>
    <t>31 dec 2018</t>
  </si>
  <si>
    <t xml:space="preserve">Saldo per 1 januari </t>
  </si>
  <si>
    <t xml:space="preserve">Saldo per 31 december </t>
  </si>
  <si>
    <t>Uitkering Willem Rodenhuis Fonds</t>
  </si>
  <si>
    <t>Stichting BPM t.b.v. Project 1969-2019</t>
  </si>
  <si>
    <t>Uitkering Herman Linssen Fonds</t>
  </si>
  <si>
    <t>Stichting BPN</t>
  </si>
  <si>
    <t>Goedgekeurd door het bestuur in de vergadering van 8 mei 2018</t>
  </si>
  <si>
    <t>Jaarrekening  2018</t>
  </si>
  <si>
    <t>1. Jaarrekening 2018</t>
  </si>
  <si>
    <t>1.1 Balans per 31 december 2018</t>
  </si>
  <si>
    <t>1.2 Staat van baten en lasten 2018</t>
  </si>
  <si>
    <t>Saldo per 1 januari 2018</t>
  </si>
  <si>
    <t>Saldo per 31 december 2018</t>
  </si>
  <si>
    <t>Dotatie aan Herman Linssen Fonds</t>
  </si>
  <si>
    <t>Dotatie Rodenhuis Fonds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</si>
</sst>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18">
    <font>
      <sz val="10"/>
      <name val="Arial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57"/>
      <name val="Times New Roman"/>
      <family val="1"/>
    </font>
    <font>
      <sz val="24"/>
      <name val="Times New Roman"/>
      <family val="1"/>
    </font>
    <font>
      <sz val="24"/>
      <color indexed="57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48"/>
      <name val="Times New Roman"/>
      <family val="1"/>
    </font>
    <font>
      <sz val="11"/>
      <color indexed="57"/>
      <name val="Times New Roman"/>
      <family val="1"/>
    </font>
    <font>
      <u/>
      <sz val="11"/>
      <name val="Times New Roman"/>
      <family val="1"/>
    </font>
    <font>
      <b/>
      <sz val="11"/>
      <color indexed="57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2" fillId="0" borderId="1" xfId="0" applyFont="1" applyBorder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3" fontId="2" fillId="0" borderId="0" xfId="0" applyNumberFormat="1" applyFont="1"/>
    <xf numFmtId="0" fontId="8" fillId="0" borderId="0" xfId="0" applyFont="1"/>
    <xf numFmtId="3" fontId="2" fillId="0" borderId="0" xfId="0" applyNumberFormat="1" applyFont="1" applyBorder="1"/>
    <xf numFmtId="0" fontId="10" fillId="0" borderId="0" xfId="0" applyFont="1"/>
    <xf numFmtId="3" fontId="3" fillId="0" borderId="0" xfId="0" applyNumberFormat="1" applyFont="1"/>
    <xf numFmtId="3" fontId="3" fillId="0" borderId="2" xfId="0" applyNumberFormat="1" applyFont="1" applyBorder="1"/>
    <xf numFmtId="3" fontId="3" fillId="0" borderId="0" xfId="0" applyNumberFormat="1" applyFont="1" applyBorder="1"/>
    <xf numFmtId="3" fontId="11" fillId="0" borderId="0" xfId="0" applyNumberFormat="1" applyFont="1" applyBorder="1"/>
    <xf numFmtId="49" fontId="3" fillId="0" borderId="0" xfId="0" quotePrefix="1" applyNumberFormat="1" applyFont="1" applyAlignment="1">
      <alignment horizontal="right"/>
    </xf>
    <xf numFmtId="0" fontId="12" fillId="0" borderId="0" xfId="0" applyFont="1"/>
    <xf numFmtId="0" fontId="3" fillId="0" borderId="0" xfId="0" applyFont="1" applyAlignment="1">
      <alignment horizontal="right"/>
    </xf>
    <xf numFmtId="0" fontId="13" fillId="0" borderId="0" xfId="0" applyFont="1"/>
    <xf numFmtId="0" fontId="1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3" fillId="2" borderId="0" xfId="0" applyFont="1" applyFill="1"/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2" fillId="0" borderId="0" xfId="0" applyFont="1" applyBorder="1" applyAlignment="1">
      <alignment horizontal="right"/>
    </xf>
    <xf numFmtId="0" fontId="10" fillId="0" borderId="0" xfId="0" applyFont="1" applyBorder="1"/>
    <xf numFmtId="0" fontId="1" fillId="0" borderId="0" xfId="0" applyFont="1" applyFill="1"/>
    <xf numFmtId="0" fontId="2" fillId="0" borderId="0" xfId="0" applyFont="1" applyFill="1" applyAlignment="1">
      <alignment horizontal="justify"/>
    </xf>
    <xf numFmtId="0" fontId="3" fillId="0" borderId="0" xfId="0" applyFont="1" applyFill="1" applyAlignment="1">
      <alignment horizontal="justify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3" fontId="2" fillId="0" borderId="1" xfId="0" applyNumberFormat="1" applyFont="1" applyFill="1" applyBorder="1"/>
    <xf numFmtId="3" fontId="2" fillId="0" borderId="0" xfId="0" applyNumberFormat="1" applyFont="1" applyFill="1" applyBorder="1"/>
    <xf numFmtId="3" fontId="2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11" fillId="0" borderId="0" xfId="0" applyNumberFormat="1" applyFont="1" applyFill="1"/>
    <xf numFmtId="3" fontId="3" fillId="0" borderId="0" xfId="0" applyNumberFormat="1" applyFont="1" applyFill="1" applyBorder="1"/>
    <xf numFmtId="0" fontId="10" fillId="0" borderId="0" xfId="0" applyFont="1" applyFill="1"/>
    <xf numFmtId="164" fontId="2" fillId="0" borderId="0" xfId="1" applyNumberFormat="1" applyFont="1" applyFill="1"/>
    <xf numFmtId="164" fontId="2" fillId="0" borderId="1" xfId="1" applyNumberFormat="1" applyFont="1" applyFill="1" applyBorder="1"/>
    <xf numFmtId="3" fontId="11" fillId="0" borderId="0" xfId="0" applyNumberFormat="1" applyFont="1" applyFill="1" applyBorder="1"/>
    <xf numFmtId="3" fontId="3" fillId="0" borderId="0" xfId="0" applyNumberFormat="1" applyFont="1" applyFill="1"/>
    <xf numFmtId="3" fontId="15" fillId="0" borderId="0" xfId="0" applyNumberFormat="1" applyFont="1" applyBorder="1"/>
    <xf numFmtId="0" fontId="0" fillId="3" borderId="0" xfId="0" applyFill="1"/>
    <xf numFmtId="3" fontId="1" fillId="0" borderId="0" xfId="0" applyNumberFormat="1" applyFont="1"/>
    <xf numFmtId="3" fontId="16" fillId="0" borderId="0" xfId="0" applyNumberFormat="1" applyFont="1"/>
    <xf numFmtId="3" fontId="17" fillId="0" borderId="0" xfId="0" applyNumberFormat="1" applyFont="1" applyFill="1"/>
    <xf numFmtId="164" fontId="2" fillId="0" borderId="0" xfId="1" applyNumberFormat="1" applyFont="1" applyFill="1" applyBorder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DBEC9"/>
      <rgbColor rgb="00FFFFFF"/>
      <rgbColor rgb="00C8DCE1"/>
      <rgbColor rgb="00ADBEC9"/>
      <rgbColor rgb="00C8DCE1"/>
      <rgbColor rgb="00ADBEC9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9524</xdr:colOff>
      <xdr:row>230</xdr:row>
      <xdr:rowOff>0</xdr:rowOff>
    </xdr:from>
    <xdr:ext cx="7705726" cy="3629025"/>
    <xdr:sp macro="" textlink="">
      <xdr:nvSpPr>
        <xdr:cNvPr id="7" name="Tekstvak 6"/>
        <xdr:cNvSpPr txBox="1"/>
      </xdr:nvSpPr>
      <xdr:spPr>
        <a:xfrm>
          <a:off x="9524" y="92602050"/>
          <a:ext cx="7705726" cy="36290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l-NL" sz="11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F9:F40"/>
  <sheetViews>
    <sheetView workbookViewId="0">
      <selection activeCell="B15" sqref="B15:B16"/>
    </sheetView>
  </sheetViews>
  <sheetFormatPr defaultRowHeight="12.75"/>
  <cols>
    <col min="2" max="2" width="56.28515625" customWidth="1"/>
    <col min="7" max="10" width="0" hidden="1" customWidth="1"/>
  </cols>
  <sheetData>
    <row r="9" spans="6:6">
      <c r="F9" s="58"/>
    </row>
    <row r="10" spans="6:6">
      <c r="F10" s="58"/>
    </row>
    <row r="11" spans="6:6">
      <c r="F11" s="58"/>
    </row>
    <row r="12" spans="6:6">
      <c r="F12" s="58"/>
    </row>
    <row r="14" spans="6:6">
      <c r="F14" s="58"/>
    </row>
    <row r="15" spans="6:6">
      <c r="F15" s="58"/>
    </row>
    <row r="16" spans="6:6">
      <c r="F16" s="58"/>
    </row>
    <row r="17" spans="6:6">
      <c r="F17" s="58"/>
    </row>
    <row r="18" spans="6:6">
      <c r="F18" s="58"/>
    </row>
    <row r="19" spans="6:6">
      <c r="F19" s="58"/>
    </row>
    <row r="20" spans="6:6">
      <c r="F20" s="58"/>
    </row>
    <row r="21" spans="6:6">
      <c r="F21" s="58"/>
    </row>
    <row r="23" spans="6:6">
      <c r="F23" s="58"/>
    </row>
    <row r="24" spans="6:6">
      <c r="F24" s="58"/>
    </row>
    <row r="25" spans="6:6">
      <c r="F25" s="58"/>
    </row>
    <row r="26" spans="6:6">
      <c r="F26" s="58"/>
    </row>
    <row r="29" spans="6:6">
      <c r="F29" s="58"/>
    </row>
    <row r="31" spans="6:6">
      <c r="F31" s="58"/>
    </row>
    <row r="34" spans="6:6">
      <c r="F34" s="58"/>
    </row>
    <row r="35" spans="6:6">
      <c r="F35" s="58"/>
    </row>
    <row r="36" spans="6:6">
      <c r="F36" s="58"/>
    </row>
    <row r="37" spans="6:6">
      <c r="F37" s="58"/>
    </row>
    <row r="40" spans="6:6">
      <c r="F40" s="58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230"/>
  <sheetViews>
    <sheetView tabSelected="1" topLeftCell="A188" zoomScale="80" zoomScaleNormal="80" zoomScaleSheetLayoutView="100" zoomScalePageLayoutView="80" workbookViewId="0">
      <selection activeCell="K227" sqref="K227"/>
    </sheetView>
  </sheetViews>
  <sheetFormatPr defaultColWidth="8.85546875" defaultRowHeight="12.75"/>
  <cols>
    <col min="1" max="1" width="30.28515625" style="1" customWidth="1"/>
    <col min="2" max="2" width="12.42578125" style="1" customWidth="1"/>
    <col min="3" max="3" width="23.85546875" style="1" customWidth="1"/>
    <col min="4" max="4" width="15.28515625" style="39" customWidth="1"/>
    <col min="5" max="5" width="1.140625" style="1" customWidth="1"/>
    <col min="6" max="6" width="14.42578125" style="1" customWidth="1"/>
    <col min="7" max="7" width="3.140625" style="39" customWidth="1"/>
    <col min="8" max="8" width="3.140625" style="1" customWidth="1"/>
    <col min="9" max="9" width="14" style="1" customWidth="1"/>
    <col min="10" max="10" width="0.7109375" style="1" customWidth="1"/>
    <col min="11" max="11" width="14.28515625" style="1" customWidth="1"/>
    <col min="12" max="12" width="16.42578125" style="1" bestFit="1" customWidth="1"/>
    <col min="13" max="17" width="9.140625" style="27" hidden="1" customWidth="1"/>
    <col min="18" max="16384" width="8.85546875" style="1"/>
  </cols>
  <sheetData>
    <row r="1" spans="1:17" ht="30.75">
      <c r="A1" s="9" t="s">
        <v>28</v>
      </c>
      <c r="B1" s="9"/>
    </row>
    <row r="2" spans="1:17" ht="30.75">
      <c r="A2" s="9"/>
      <c r="B2" s="9"/>
    </row>
    <row r="3" spans="1:17" ht="30.75">
      <c r="A3" s="9" t="s">
        <v>29</v>
      </c>
      <c r="B3" s="9"/>
    </row>
    <row r="4" spans="1:17" ht="30.75">
      <c r="A4" s="9"/>
      <c r="B4" s="9"/>
    </row>
    <row r="5" spans="1:17" ht="30.75">
      <c r="A5" s="9" t="s">
        <v>1</v>
      </c>
      <c r="B5" s="9"/>
    </row>
    <row r="6" spans="1:17" ht="30.75">
      <c r="A6" s="9"/>
      <c r="B6" s="9"/>
    </row>
    <row r="7" spans="1:17" s="4" customFormat="1" ht="30.75">
      <c r="A7" s="9"/>
      <c r="B7" s="9"/>
      <c r="C7" s="1"/>
      <c r="D7" s="39"/>
      <c r="E7" s="1"/>
      <c r="F7" s="59"/>
      <c r="G7" s="39"/>
      <c r="H7" s="1"/>
      <c r="I7" s="1"/>
      <c r="K7" s="59"/>
      <c r="M7" s="28"/>
      <c r="N7" s="28"/>
      <c r="O7" s="28"/>
      <c r="P7" s="28"/>
      <c r="Q7" s="28"/>
    </row>
    <row r="8" spans="1:17" ht="30.75">
      <c r="A8" s="10" t="s">
        <v>86</v>
      </c>
      <c r="B8" s="10"/>
      <c r="C8" s="2"/>
    </row>
    <row r="9" spans="1:17">
      <c r="A9" s="2"/>
      <c r="B9" s="2"/>
      <c r="C9" s="2"/>
    </row>
    <row r="10" spans="1:17">
      <c r="A10" s="2"/>
      <c r="B10" s="2"/>
      <c r="C10" s="2"/>
      <c r="K10" s="3"/>
    </row>
    <row r="11" spans="1:17">
      <c r="A11" s="2" t="s">
        <v>21</v>
      </c>
      <c r="B11" s="2"/>
      <c r="C11" s="2"/>
      <c r="K11" s="3"/>
    </row>
    <row r="12" spans="1:17">
      <c r="A12" s="2"/>
      <c r="B12" s="2"/>
      <c r="C12" s="2"/>
      <c r="K12" s="3"/>
    </row>
    <row r="13" spans="1:17">
      <c r="A13" s="2"/>
      <c r="B13" s="2"/>
      <c r="C13" s="2"/>
      <c r="K13" s="3" t="s">
        <v>21</v>
      </c>
    </row>
    <row r="14" spans="1:17" ht="15">
      <c r="A14" s="11" t="s">
        <v>25</v>
      </c>
      <c r="B14" s="14"/>
      <c r="C14" s="11"/>
      <c r="D14" s="40"/>
      <c r="E14" s="5"/>
      <c r="F14" s="5"/>
      <c r="G14" s="40"/>
      <c r="H14" s="5"/>
      <c r="I14" s="5"/>
      <c r="J14" s="5"/>
      <c r="K14" s="5"/>
    </row>
    <row r="15" spans="1:17" ht="15">
      <c r="A15" s="11"/>
      <c r="B15" s="14"/>
      <c r="C15" s="11"/>
      <c r="D15" s="40"/>
      <c r="E15" s="5"/>
      <c r="F15" s="5"/>
      <c r="G15" s="40"/>
      <c r="H15" s="5"/>
      <c r="I15" s="5"/>
      <c r="J15" s="5"/>
    </row>
    <row r="16" spans="1:17" ht="15">
      <c r="A16" s="11"/>
      <c r="B16" s="14"/>
      <c r="C16" s="11"/>
      <c r="D16" s="40"/>
      <c r="E16" s="5"/>
      <c r="F16" s="5"/>
      <c r="G16" s="40"/>
      <c r="H16" s="5"/>
      <c r="I16" s="5"/>
      <c r="J16" s="5"/>
      <c r="K16" s="12"/>
    </row>
    <row r="17" spans="1:17" ht="15">
      <c r="A17" s="11"/>
      <c r="B17" s="14"/>
      <c r="D17" s="40"/>
      <c r="E17" s="5"/>
      <c r="F17" s="5"/>
      <c r="G17" s="40"/>
      <c r="H17" s="5"/>
      <c r="I17" s="5"/>
      <c r="J17" s="5"/>
      <c r="K17" s="12"/>
    </row>
    <row r="18" spans="1:17" s="4" customFormat="1" ht="15">
      <c r="A18" s="11"/>
      <c r="B18" s="14"/>
      <c r="C18" s="12" t="s">
        <v>2</v>
      </c>
      <c r="D18" s="40"/>
      <c r="E18" s="5"/>
      <c r="F18" s="5"/>
      <c r="G18" s="40"/>
      <c r="H18" s="5"/>
      <c r="I18" s="5"/>
      <c r="J18" s="5"/>
      <c r="K18" s="12"/>
      <c r="L18" s="1"/>
      <c r="M18" s="28"/>
      <c r="N18" s="28"/>
      <c r="O18" s="28"/>
      <c r="P18" s="28"/>
      <c r="Q18" s="28"/>
    </row>
    <row r="19" spans="1:17" ht="15">
      <c r="A19" s="13" t="s">
        <v>87</v>
      </c>
      <c r="B19" s="13"/>
      <c r="C19" s="13"/>
      <c r="D19" s="41"/>
      <c r="E19" s="5"/>
      <c r="F19" s="5"/>
      <c r="G19" s="41"/>
      <c r="H19" s="5"/>
      <c r="I19" s="5"/>
      <c r="J19" s="5"/>
      <c r="K19" s="12"/>
    </row>
    <row r="20" spans="1:17" ht="15">
      <c r="A20" s="13"/>
      <c r="B20" s="13"/>
      <c r="C20" s="13"/>
      <c r="D20" s="41"/>
      <c r="E20" s="5"/>
      <c r="F20" s="5"/>
      <c r="G20" s="41"/>
      <c r="H20" s="5"/>
      <c r="I20" s="5"/>
      <c r="J20" s="5"/>
      <c r="K20" s="12"/>
    </row>
    <row r="21" spans="1:17" ht="15">
      <c r="A21" s="5" t="s">
        <v>88</v>
      </c>
      <c r="B21" s="5"/>
      <c r="C21" s="11">
        <v>3</v>
      </c>
      <c r="D21" s="40"/>
      <c r="E21" s="5"/>
      <c r="F21" s="5"/>
      <c r="G21" s="40"/>
      <c r="H21" s="5"/>
      <c r="I21" s="5"/>
      <c r="J21" s="5"/>
      <c r="K21" s="12"/>
    </row>
    <row r="22" spans="1:17" ht="15">
      <c r="A22" s="5" t="s">
        <v>89</v>
      </c>
      <c r="B22" s="5"/>
      <c r="C22" s="11">
        <v>4</v>
      </c>
      <c r="D22" s="40"/>
      <c r="E22" s="5"/>
      <c r="F22" s="5"/>
      <c r="G22" s="40"/>
      <c r="H22" s="5"/>
      <c r="I22" s="5"/>
      <c r="J22" s="5"/>
      <c r="K22" s="12"/>
    </row>
    <row r="23" spans="1:17" s="4" customFormat="1" ht="15">
      <c r="A23" s="5" t="s">
        <v>61</v>
      </c>
      <c r="B23" s="5"/>
      <c r="C23" s="11">
        <v>5</v>
      </c>
      <c r="D23" s="40"/>
      <c r="E23" s="5"/>
      <c r="F23" s="5"/>
      <c r="G23" s="40"/>
      <c r="H23" s="5"/>
      <c r="I23" s="5"/>
      <c r="J23" s="5"/>
      <c r="K23" s="12"/>
      <c r="L23" s="1"/>
      <c r="M23" s="28"/>
      <c r="N23" s="28"/>
      <c r="O23" s="28"/>
      <c r="P23" s="28"/>
      <c r="Q23" s="28"/>
    </row>
    <row r="24" spans="1:17" s="5" customFormat="1" ht="15">
      <c r="D24" s="42"/>
      <c r="G24" s="42"/>
      <c r="M24" s="29"/>
      <c r="N24" s="29"/>
      <c r="O24" s="29"/>
      <c r="P24" s="29"/>
      <c r="Q24" s="29"/>
    </row>
    <row r="25" spans="1:17" s="5" customFormat="1" ht="15">
      <c r="D25" s="42"/>
      <c r="G25" s="42"/>
      <c r="M25" s="29"/>
      <c r="N25" s="29"/>
      <c r="O25" s="29"/>
      <c r="P25" s="29"/>
      <c r="Q25" s="29"/>
    </row>
    <row r="26" spans="1:17" s="5" customFormat="1" ht="15">
      <c r="A26" s="6"/>
      <c r="B26" s="6"/>
      <c r="C26" s="6"/>
      <c r="D26" s="42"/>
      <c r="G26" s="42"/>
      <c r="M26" s="29"/>
      <c r="N26" s="29"/>
      <c r="O26" s="29"/>
      <c r="P26" s="29"/>
      <c r="Q26" s="29"/>
    </row>
    <row r="27" spans="1:17" s="5" customFormat="1" ht="15">
      <c r="C27" s="6"/>
      <c r="D27" s="42"/>
      <c r="G27" s="42"/>
      <c r="M27" s="29"/>
      <c r="N27" s="29"/>
      <c r="O27" s="29"/>
      <c r="P27" s="29"/>
      <c r="Q27" s="29"/>
    </row>
    <row r="28" spans="1:17" s="5" customFormat="1" ht="15">
      <c r="A28" s="5" t="s">
        <v>85</v>
      </c>
      <c r="C28" s="6"/>
      <c r="D28" s="42"/>
      <c r="G28" s="42"/>
      <c r="M28" s="29"/>
      <c r="N28" s="29"/>
      <c r="O28" s="29"/>
      <c r="P28" s="29"/>
      <c r="Q28" s="29"/>
    </row>
    <row r="29" spans="1:17" s="5" customFormat="1" ht="15">
      <c r="C29" s="6"/>
      <c r="D29" s="42"/>
      <c r="G29" s="42"/>
      <c r="M29" s="29"/>
      <c r="N29" s="29"/>
      <c r="O29" s="29"/>
      <c r="P29" s="29"/>
      <c r="Q29" s="29"/>
    </row>
    <row r="30" spans="1:17" s="5" customFormat="1" ht="15">
      <c r="A30" s="6" t="s">
        <v>62</v>
      </c>
      <c r="B30" s="6"/>
      <c r="C30" s="6"/>
      <c r="D30" s="42"/>
      <c r="G30" s="42"/>
      <c r="M30" s="29"/>
      <c r="N30" s="29"/>
      <c r="O30" s="29"/>
      <c r="P30" s="29"/>
      <c r="Q30" s="29"/>
    </row>
    <row r="31" spans="1:17" s="5" customFormat="1" ht="15">
      <c r="C31" s="6"/>
      <c r="D31" s="42"/>
      <c r="G31" s="42"/>
      <c r="M31" s="29"/>
      <c r="N31" s="29"/>
      <c r="O31" s="29"/>
      <c r="P31" s="29"/>
      <c r="Q31" s="29"/>
    </row>
    <row r="32" spans="1:17" s="5" customFormat="1" ht="15">
      <c r="A32" s="6" t="s">
        <v>88</v>
      </c>
      <c r="B32" s="6"/>
      <c r="C32" s="6"/>
      <c r="D32" s="42"/>
      <c r="G32" s="42"/>
      <c r="M32" s="29"/>
      <c r="N32" s="29"/>
      <c r="O32" s="29"/>
      <c r="P32" s="29"/>
      <c r="Q32" s="29"/>
    </row>
    <row r="33" spans="1:17" s="5" customFormat="1" ht="15">
      <c r="C33" s="6"/>
      <c r="D33" s="42"/>
      <c r="G33" s="42"/>
      <c r="M33" s="29"/>
      <c r="N33" s="29"/>
      <c r="O33" s="29"/>
      <c r="P33" s="29"/>
      <c r="Q33" s="29"/>
    </row>
    <row r="34" spans="1:17" s="5" customFormat="1" ht="15">
      <c r="C34" s="6"/>
      <c r="D34" s="42"/>
      <c r="G34" s="42"/>
      <c r="M34" s="29"/>
      <c r="N34" s="29"/>
      <c r="O34" s="29"/>
      <c r="P34" s="29"/>
      <c r="Q34" s="29"/>
    </row>
    <row r="35" spans="1:17" s="5" customFormat="1" ht="15">
      <c r="C35" s="6"/>
      <c r="D35" s="42"/>
      <c r="G35" s="42"/>
      <c r="M35" s="29"/>
      <c r="N35" s="29"/>
      <c r="O35" s="29"/>
      <c r="P35" s="29"/>
      <c r="Q35" s="29"/>
    </row>
    <row r="36" spans="1:17" s="5" customFormat="1" ht="15">
      <c r="A36" s="6" t="s">
        <v>24</v>
      </c>
      <c r="B36" s="6"/>
      <c r="C36" s="6"/>
      <c r="D36" s="42"/>
      <c r="G36" s="42"/>
      <c r="M36" s="29"/>
      <c r="N36" s="29"/>
      <c r="O36" s="29"/>
      <c r="P36" s="29"/>
      <c r="Q36" s="29"/>
    </row>
    <row r="37" spans="1:17" s="5" customFormat="1" ht="15">
      <c r="D37" s="43"/>
      <c r="E37" s="6"/>
      <c r="F37" s="23" t="s">
        <v>78</v>
      </c>
      <c r="G37" s="42"/>
      <c r="H37" s="24"/>
      <c r="I37" s="43"/>
      <c r="J37" s="6"/>
      <c r="K37" s="23" t="s">
        <v>69</v>
      </c>
      <c r="M37" s="29"/>
      <c r="N37" s="29"/>
      <c r="O37" s="29"/>
      <c r="P37" s="29"/>
      <c r="Q37" s="29"/>
    </row>
    <row r="38" spans="1:17" s="5" customFormat="1" ht="15" hidden="1">
      <c r="D38" s="44"/>
      <c r="E38" s="6"/>
      <c r="F38" s="25">
        <v>2012</v>
      </c>
      <c r="G38" s="42"/>
      <c r="H38" s="6"/>
      <c r="I38" s="44"/>
      <c r="J38" s="6"/>
      <c r="K38" s="25">
        <v>2012</v>
      </c>
      <c r="M38" s="29"/>
      <c r="N38" s="29"/>
      <c r="O38" s="29"/>
      <c r="P38" s="29"/>
      <c r="Q38" s="29"/>
    </row>
    <row r="39" spans="1:17" s="5" customFormat="1" ht="15" hidden="1">
      <c r="D39" s="44"/>
      <c r="E39" s="6"/>
      <c r="F39" s="25"/>
      <c r="G39" s="42"/>
      <c r="H39" s="6"/>
      <c r="I39" s="44"/>
      <c r="J39" s="6"/>
      <c r="K39" s="25"/>
      <c r="M39" s="30"/>
      <c r="N39" s="29"/>
      <c r="O39" s="29"/>
      <c r="P39" s="29"/>
      <c r="Q39" s="29"/>
    </row>
    <row r="40" spans="1:17" s="5" customFormat="1" ht="15">
      <c r="D40" s="44" t="s">
        <v>4</v>
      </c>
      <c r="E40" s="6"/>
      <c r="F40" s="25" t="s">
        <v>4</v>
      </c>
      <c r="G40" s="42"/>
      <c r="H40" s="6"/>
      <c r="I40" s="44" t="s">
        <v>4</v>
      </c>
      <c r="J40" s="6"/>
      <c r="K40" s="25" t="s">
        <v>4</v>
      </c>
      <c r="M40" s="31"/>
      <c r="N40" s="29"/>
      <c r="O40" s="29"/>
      <c r="P40" s="29"/>
      <c r="Q40" s="29"/>
    </row>
    <row r="41" spans="1:17" s="5" customFormat="1" ht="15">
      <c r="D41" s="42"/>
      <c r="G41" s="42"/>
      <c r="I41" s="42"/>
      <c r="M41" s="32"/>
      <c r="N41" s="29"/>
      <c r="O41" s="29"/>
      <c r="P41" s="29"/>
      <c r="Q41" s="29"/>
    </row>
    <row r="42" spans="1:17" s="5" customFormat="1" ht="15">
      <c r="A42" s="6" t="s">
        <v>7</v>
      </c>
      <c r="B42" s="6"/>
      <c r="C42" s="6"/>
      <c r="D42" s="42"/>
      <c r="G42" s="42"/>
      <c r="I42" s="42"/>
      <c r="M42" s="29"/>
      <c r="N42" s="29"/>
      <c r="O42" s="29"/>
      <c r="P42" s="29"/>
      <c r="Q42" s="29"/>
    </row>
    <row r="43" spans="1:17" s="5" customFormat="1" ht="15">
      <c r="D43" s="42"/>
      <c r="G43" s="42"/>
      <c r="I43" s="42"/>
      <c r="M43" s="29"/>
      <c r="N43" s="29"/>
      <c r="O43" s="29"/>
      <c r="P43" s="29"/>
      <c r="Q43" s="29"/>
    </row>
    <row r="44" spans="1:17" s="5" customFormat="1" ht="15">
      <c r="A44" s="6" t="s">
        <v>10</v>
      </c>
      <c r="B44" s="6"/>
      <c r="C44" s="6"/>
      <c r="D44" s="42"/>
      <c r="G44" s="42"/>
      <c r="I44" s="42"/>
      <c r="M44" s="29"/>
      <c r="N44" s="29"/>
      <c r="O44" s="29"/>
      <c r="P44" s="29"/>
      <c r="Q44" s="29"/>
    </row>
    <row r="45" spans="1:17" s="5" customFormat="1" ht="15">
      <c r="A45" s="5" t="s">
        <v>26</v>
      </c>
      <c r="D45" s="45">
        <v>1</v>
      </c>
      <c r="G45" s="42"/>
      <c r="I45" s="45">
        <v>1</v>
      </c>
      <c r="M45" s="30"/>
      <c r="N45" s="29"/>
      <c r="O45" s="29"/>
      <c r="P45" s="29"/>
      <c r="Q45" s="29"/>
    </row>
    <row r="46" spans="1:17" s="5" customFormat="1" ht="15">
      <c r="D46" s="46"/>
      <c r="G46" s="42"/>
      <c r="I46" s="46"/>
      <c r="M46" s="29"/>
      <c r="N46" s="29"/>
      <c r="O46" s="29"/>
      <c r="P46" s="29"/>
      <c r="Q46" s="29"/>
    </row>
    <row r="47" spans="1:17" s="5" customFormat="1" ht="15">
      <c r="D47" s="42"/>
      <c r="F47" s="19">
        <f>SUM(D45:D45)</f>
        <v>1</v>
      </c>
      <c r="G47" s="42"/>
      <c r="I47" s="42"/>
      <c r="K47" s="19">
        <v>1</v>
      </c>
      <c r="M47" s="29"/>
      <c r="N47" s="29"/>
      <c r="O47" s="29"/>
      <c r="P47" s="29"/>
      <c r="Q47" s="29"/>
    </row>
    <row r="48" spans="1:17" s="5" customFormat="1" ht="15">
      <c r="D48" s="42"/>
      <c r="G48" s="42"/>
      <c r="I48" s="42"/>
      <c r="M48" s="29"/>
      <c r="N48" s="29"/>
      <c r="O48" s="29"/>
      <c r="P48" s="29"/>
      <c r="Q48" s="29"/>
    </row>
    <row r="49" spans="1:17" s="5" customFormat="1" ht="15">
      <c r="A49" s="6" t="s">
        <v>8</v>
      </c>
      <c r="B49" s="6"/>
      <c r="C49" s="6"/>
      <c r="D49" s="42"/>
      <c r="G49" s="42"/>
      <c r="I49" s="42"/>
      <c r="M49" s="29"/>
      <c r="N49" s="29"/>
      <c r="O49" s="29"/>
      <c r="P49" s="29"/>
      <c r="Q49" s="29"/>
    </row>
    <row r="50" spans="1:17" s="5" customFormat="1" ht="15">
      <c r="D50" s="42"/>
      <c r="G50" s="42"/>
      <c r="I50" s="42"/>
      <c r="M50" s="29"/>
      <c r="N50" s="29"/>
      <c r="O50" s="29"/>
      <c r="P50" s="29"/>
      <c r="Q50" s="29"/>
    </row>
    <row r="51" spans="1:17" s="5" customFormat="1" ht="15">
      <c r="A51" s="6" t="s">
        <v>5</v>
      </c>
      <c r="B51" s="6"/>
      <c r="C51" s="6"/>
      <c r="D51" s="42"/>
      <c r="G51" s="42"/>
      <c r="I51" s="42"/>
      <c r="M51" s="29"/>
      <c r="N51" s="29"/>
      <c r="O51" s="29"/>
      <c r="P51" s="29"/>
      <c r="Q51" s="29"/>
    </row>
    <row r="52" spans="1:17" s="5" customFormat="1" ht="15">
      <c r="A52" s="5" t="s">
        <v>70</v>
      </c>
      <c r="D52" s="47"/>
      <c r="G52" s="42"/>
      <c r="I52" s="47"/>
      <c r="M52" s="29">
        <v>1110</v>
      </c>
      <c r="N52" s="29"/>
      <c r="O52" s="29"/>
      <c r="P52" s="29"/>
      <c r="Q52" s="29"/>
    </row>
    <row r="53" spans="1:17" s="5" customFormat="1" ht="15">
      <c r="A53" s="5" t="s">
        <v>9</v>
      </c>
      <c r="D53" s="47"/>
      <c r="G53" s="42"/>
      <c r="I53" s="47"/>
      <c r="M53" s="30">
        <v>1441</v>
      </c>
      <c r="N53" s="29"/>
      <c r="O53" s="29"/>
      <c r="P53" s="29"/>
      <c r="Q53" s="29"/>
    </row>
    <row r="54" spans="1:17" s="5" customFormat="1" ht="15">
      <c r="A54" s="5" t="s">
        <v>11</v>
      </c>
      <c r="D54" s="45">
        <v>237</v>
      </c>
      <c r="G54" s="42"/>
      <c r="I54" s="45">
        <v>237</v>
      </c>
      <c r="M54" s="29">
        <v>1123</v>
      </c>
      <c r="N54" s="29"/>
      <c r="O54" s="29"/>
      <c r="P54" s="29"/>
      <c r="Q54" s="29"/>
    </row>
    <row r="55" spans="1:17" s="5" customFormat="1" ht="15">
      <c r="D55" s="46"/>
      <c r="G55" s="42"/>
      <c r="I55" s="46"/>
      <c r="M55" s="29"/>
      <c r="N55" s="29"/>
      <c r="O55" s="29"/>
      <c r="P55" s="29"/>
      <c r="Q55" s="29"/>
    </row>
    <row r="56" spans="1:17" s="5" customFormat="1" ht="15">
      <c r="D56" s="42"/>
      <c r="F56" s="19">
        <f>SUM(D52:D54)</f>
        <v>237</v>
      </c>
      <c r="G56" s="42"/>
      <c r="I56" s="42"/>
      <c r="K56" s="19">
        <v>237</v>
      </c>
      <c r="M56" s="29"/>
      <c r="N56" s="29"/>
      <c r="O56" s="29"/>
      <c r="P56" s="29"/>
      <c r="Q56" s="29"/>
    </row>
    <row r="57" spans="1:17" s="5" customFormat="1" ht="15">
      <c r="D57" s="42"/>
      <c r="F57" s="19"/>
      <c r="G57" s="42"/>
      <c r="I57" s="42"/>
      <c r="K57" s="19"/>
      <c r="M57" s="29"/>
      <c r="N57" s="29"/>
      <c r="O57" s="29"/>
      <c r="P57" s="29"/>
      <c r="Q57" s="29"/>
    </row>
    <row r="58" spans="1:17" s="5" customFormat="1" ht="15">
      <c r="D58" s="42"/>
      <c r="G58" s="42"/>
      <c r="I58" s="42"/>
      <c r="M58" s="29"/>
      <c r="N58" s="29"/>
      <c r="O58" s="29"/>
      <c r="P58" s="29"/>
      <c r="Q58" s="29"/>
    </row>
    <row r="59" spans="1:17" s="5" customFormat="1" ht="15">
      <c r="A59" s="6" t="s">
        <v>6</v>
      </c>
      <c r="B59" s="6"/>
      <c r="C59" s="6"/>
      <c r="D59" s="42" t="s">
        <v>21</v>
      </c>
      <c r="F59" s="19" t="s">
        <v>21</v>
      </c>
      <c r="G59" s="42"/>
      <c r="I59" s="42" t="s">
        <v>21</v>
      </c>
      <c r="K59" s="19" t="s">
        <v>21</v>
      </c>
      <c r="M59" s="29"/>
      <c r="N59" s="29"/>
      <c r="O59" s="29"/>
      <c r="P59" s="29"/>
      <c r="Q59" s="29"/>
    </row>
    <row r="60" spans="1:17" s="5" customFormat="1" ht="15">
      <c r="A60" s="5" t="s">
        <v>46</v>
      </c>
      <c r="B60" s="6"/>
      <c r="C60" s="6"/>
      <c r="D60" s="42">
        <v>0</v>
      </c>
      <c r="F60" s="19"/>
      <c r="G60" s="42"/>
      <c r="I60" s="42">
        <v>0</v>
      </c>
      <c r="K60" s="19"/>
      <c r="M60" s="29"/>
      <c r="N60" s="29"/>
      <c r="O60" s="29"/>
      <c r="P60" s="29"/>
      <c r="Q60" s="29"/>
    </row>
    <row r="61" spans="1:17" s="5" customFormat="1" ht="15">
      <c r="A61" s="5" t="s">
        <v>44</v>
      </c>
      <c r="B61" s="6"/>
      <c r="C61" s="6"/>
      <c r="D61" s="47">
        <v>24667</v>
      </c>
      <c r="G61" s="42"/>
      <c r="I61" s="47">
        <v>16859.8</v>
      </c>
      <c r="M61" s="29">
        <v>1020</v>
      </c>
      <c r="N61" s="29"/>
      <c r="O61" s="29"/>
      <c r="P61" s="29"/>
      <c r="Q61" s="29"/>
    </row>
    <row r="62" spans="1:17" s="5" customFormat="1" ht="15">
      <c r="A62" s="5" t="s">
        <v>45</v>
      </c>
      <c r="B62" s="6"/>
      <c r="C62" s="6"/>
      <c r="D62" s="46">
        <v>108532.07</v>
      </c>
      <c r="G62" s="42"/>
      <c r="I62" s="46">
        <v>108532.07</v>
      </c>
      <c r="M62" s="29">
        <v>1022</v>
      </c>
      <c r="N62" s="29"/>
      <c r="O62" s="29"/>
      <c r="P62" s="29"/>
      <c r="Q62" s="29"/>
    </row>
    <row r="63" spans="1:17" s="5" customFormat="1" ht="15">
      <c r="A63" s="5" t="s">
        <v>71</v>
      </c>
      <c r="B63" s="6"/>
      <c r="C63" s="6"/>
      <c r="D63" s="45">
        <v>1</v>
      </c>
      <c r="G63" s="42"/>
      <c r="I63" s="45">
        <v>1</v>
      </c>
      <c r="M63" s="29"/>
      <c r="N63" s="29"/>
      <c r="O63" s="29"/>
      <c r="P63" s="29"/>
      <c r="Q63" s="29"/>
    </row>
    <row r="64" spans="1:17" s="5" customFormat="1" ht="15">
      <c r="D64" s="42"/>
      <c r="F64" s="19">
        <f>SUM(D56:D63)</f>
        <v>133200.07</v>
      </c>
      <c r="G64" s="42"/>
      <c r="I64" s="42"/>
      <c r="K64" s="19">
        <v>125392.87000000001</v>
      </c>
      <c r="M64" s="29"/>
      <c r="N64" s="29"/>
      <c r="O64" s="29"/>
      <c r="P64" s="29"/>
      <c r="Q64" s="29"/>
    </row>
    <row r="65" spans="1:17" s="5" customFormat="1" ht="15">
      <c r="D65" s="42"/>
      <c r="F65" s="8"/>
      <c r="G65" s="42"/>
      <c r="I65" s="42"/>
      <c r="K65" s="8"/>
      <c r="M65" s="29"/>
      <c r="N65" s="29"/>
      <c r="O65" s="29"/>
      <c r="P65" s="29"/>
      <c r="Q65" s="29"/>
    </row>
    <row r="66" spans="1:17" s="5" customFormat="1" ht="15">
      <c r="D66" s="42"/>
      <c r="F66" s="7"/>
      <c r="G66" s="42"/>
      <c r="I66" s="42"/>
      <c r="K66" s="7"/>
      <c r="M66" s="29"/>
      <c r="N66" s="29"/>
      <c r="O66" s="29"/>
      <c r="P66" s="29"/>
      <c r="Q66" s="29"/>
    </row>
    <row r="67" spans="1:17" s="5" customFormat="1" ht="15.75" thickBot="1">
      <c r="D67" s="42"/>
      <c r="F67" s="20">
        <f>SUM(F47:F65)</f>
        <v>133438.07</v>
      </c>
      <c r="G67" s="42"/>
      <c r="I67" s="42"/>
      <c r="K67" s="20">
        <v>125630.87000000001</v>
      </c>
      <c r="M67" s="29"/>
      <c r="N67" s="29"/>
      <c r="O67" s="29"/>
      <c r="P67" s="29"/>
      <c r="Q67" s="29"/>
    </row>
    <row r="68" spans="1:17" s="5" customFormat="1" ht="15.75" thickTop="1">
      <c r="D68" s="42"/>
      <c r="G68" s="42"/>
      <c r="I68" s="42"/>
      <c r="M68" s="29"/>
      <c r="N68" s="29"/>
      <c r="O68" s="29"/>
      <c r="P68" s="29"/>
      <c r="Q68" s="29"/>
    </row>
    <row r="69" spans="1:17" s="5" customFormat="1" ht="15">
      <c r="D69" s="42"/>
      <c r="G69" s="42"/>
      <c r="I69" s="42"/>
      <c r="M69" s="29"/>
      <c r="N69" s="29"/>
      <c r="O69" s="29"/>
      <c r="P69" s="29"/>
      <c r="Q69" s="29"/>
    </row>
    <row r="70" spans="1:17" s="5" customFormat="1" ht="15">
      <c r="A70" s="6" t="s">
        <v>22</v>
      </c>
      <c r="B70" s="6"/>
      <c r="C70" s="6"/>
      <c r="D70" s="42"/>
      <c r="G70" s="42"/>
      <c r="I70" s="42"/>
      <c r="M70" s="29"/>
      <c r="N70" s="29"/>
      <c r="O70" s="29"/>
      <c r="P70" s="29"/>
      <c r="Q70" s="29"/>
    </row>
    <row r="71" spans="1:17" s="5" customFormat="1" ht="15">
      <c r="D71" s="44"/>
      <c r="E71" s="6"/>
      <c r="F71" s="23" t="s">
        <v>78</v>
      </c>
      <c r="G71" s="42"/>
      <c r="H71" s="24"/>
      <c r="I71" s="44"/>
      <c r="J71" s="6"/>
      <c r="K71" s="23" t="s">
        <v>69</v>
      </c>
      <c r="M71" s="29"/>
      <c r="N71" s="29"/>
      <c r="O71" s="29"/>
      <c r="P71" s="29"/>
      <c r="Q71" s="29"/>
    </row>
    <row r="72" spans="1:17" s="5" customFormat="1" ht="15" hidden="1">
      <c r="D72" s="44"/>
      <c r="E72" s="6"/>
      <c r="F72" s="25">
        <v>2012</v>
      </c>
      <c r="G72" s="42"/>
      <c r="H72" s="6"/>
      <c r="I72" s="44"/>
      <c r="J72" s="6"/>
      <c r="K72" s="25">
        <v>2012</v>
      </c>
      <c r="M72" s="29"/>
      <c r="N72" s="29"/>
      <c r="O72" s="29"/>
      <c r="P72" s="29"/>
      <c r="Q72" s="29"/>
    </row>
    <row r="73" spans="1:17" s="5" customFormat="1" ht="15" hidden="1">
      <c r="D73" s="44"/>
      <c r="E73" s="6"/>
      <c r="F73" s="25"/>
      <c r="G73" s="42"/>
      <c r="H73" s="6"/>
      <c r="I73" s="44"/>
      <c r="J73" s="6"/>
      <c r="K73" s="25"/>
      <c r="M73" s="29"/>
      <c r="N73" s="29"/>
      <c r="O73" s="29"/>
      <c r="P73" s="29"/>
      <c r="Q73" s="29"/>
    </row>
    <row r="74" spans="1:17" s="5" customFormat="1" ht="15">
      <c r="D74" s="44" t="s">
        <v>4</v>
      </c>
      <c r="E74" s="6"/>
      <c r="F74" s="25"/>
      <c r="G74" s="42"/>
      <c r="H74" s="6"/>
      <c r="I74" s="44" t="s">
        <v>4</v>
      </c>
      <c r="J74" s="6"/>
      <c r="K74" s="25"/>
      <c r="M74" s="30"/>
      <c r="N74" s="29"/>
      <c r="O74" s="29"/>
      <c r="P74" s="29"/>
      <c r="Q74" s="29"/>
    </row>
    <row r="75" spans="1:17" s="5" customFormat="1" ht="15">
      <c r="D75" s="42"/>
      <c r="G75" s="42"/>
      <c r="I75" s="42"/>
      <c r="M75" s="31"/>
      <c r="N75" s="29"/>
      <c r="O75" s="29"/>
      <c r="P75" s="29"/>
      <c r="Q75" s="29"/>
    </row>
    <row r="76" spans="1:17" s="5" customFormat="1" ht="15">
      <c r="A76" s="6" t="s">
        <v>12</v>
      </c>
      <c r="B76" s="6"/>
      <c r="C76" s="6"/>
      <c r="D76" s="42"/>
      <c r="G76" s="42"/>
      <c r="I76" s="42"/>
      <c r="M76" s="32"/>
      <c r="N76" s="29"/>
      <c r="O76" s="29"/>
      <c r="P76" s="29"/>
      <c r="Q76" s="29"/>
    </row>
    <row r="77" spans="1:17" s="5" customFormat="1" ht="15">
      <c r="A77" s="5" t="s">
        <v>58</v>
      </c>
      <c r="C77" s="15"/>
      <c r="D77" s="47">
        <f>D192</f>
        <v>31573.9</v>
      </c>
      <c r="F77" s="15"/>
      <c r="G77" s="42"/>
      <c r="I77" s="47">
        <v>38864.9</v>
      </c>
      <c r="M77" s="29"/>
      <c r="N77" s="29"/>
      <c r="O77" s="29"/>
      <c r="P77" s="29"/>
      <c r="Q77" s="29"/>
    </row>
    <row r="78" spans="1:17" s="5" customFormat="1" ht="15">
      <c r="A78" s="5" t="s">
        <v>38</v>
      </c>
      <c r="C78" s="15"/>
      <c r="D78" s="47">
        <v>25000</v>
      </c>
      <c r="G78" s="42"/>
      <c r="I78" s="47">
        <v>25000</v>
      </c>
      <c r="M78" s="29"/>
      <c r="N78" s="29"/>
      <c r="O78" s="29"/>
      <c r="P78" s="29"/>
      <c r="Q78" s="29"/>
    </row>
    <row r="79" spans="1:17" s="5" customFormat="1" ht="15">
      <c r="A79" s="5" t="s">
        <v>37</v>
      </c>
      <c r="D79" s="45">
        <v>28575</v>
      </c>
      <c r="G79" s="42"/>
      <c r="I79" s="45">
        <v>28575</v>
      </c>
      <c r="M79" s="29"/>
      <c r="N79" s="29"/>
      <c r="O79" s="29"/>
      <c r="P79" s="29"/>
      <c r="Q79" s="29"/>
    </row>
    <row r="80" spans="1:17" s="5" customFormat="1" ht="15">
      <c r="D80" s="42"/>
      <c r="G80" s="42"/>
      <c r="I80" s="42"/>
      <c r="M80" s="29"/>
      <c r="N80" s="29"/>
      <c r="O80" s="29"/>
      <c r="P80" s="29"/>
      <c r="Q80" s="29"/>
    </row>
    <row r="81" spans="1:17" s="5" customFormat="1" ht="15">
      <c r="D81" s="42"/>
      <c r="F81" s="19">
        <f>SUM(D77:D79)</f>
        <v>85148.9</v>
      </c>
      <c r="G81" s="42"/>
      <c r="I81" s="42"/>
      <c r="K81" s="19">
        <v>92439.9</v>
      </c>
      <c r="M81" s="29"/>
      <c r="N81" s="29"/>
      <c r="O81" s="29"/>
      <c r="P81" s="29"/>
      <c r="Q81" s="29"/>
    </row>
    <row r="82" spans="1:17" s="5" customFormat="1" ht="15">
      <c r="D82" s="42"/>
      <c r="F82" s="19"/>
      <c r="G82" s="42"/>
      <c r="I82" s="42"/>
      <c r="K82" s="19"/>
      <c r="M82" s="29"/>
      <c r="N82" s="29"/>
      <c r="O82" s="29"/>
      <c r="P82" s="29"/>
      <c r="Q82" s="29"/>
    </row>
    <row r="83" spans="1:17" s="5" customFormat="1" ht="15">
      <c r="A83" s="6" t="s">
        <v>27</v>
      </c>
      <c r="B83" s="6"/>
      <c r="C83" s="6"/>
      <c r="D83" s="42" t="s">
        <v>21</v>
      </c>
      <c r="G83" s="42"/>
      <c r="I83" s="42" t="s">
        <v>21</v>
      </c>
      <c r="M83" s="29"/>
      <c r="N83" s="29"/>
      <c r="O83" s="29"/>
      <c r="P83" s="29"/>
      <c r="Q83" s="29"/>
    </row>
    <row r="84" spans="1:17" s="5" customFormat="1" ht="15">
      <c r="A84" s="5" t="s">
        <v>68</v>
      </c>
      <c r="B84" s="6"/>
      <c r="C84" s="6"/>
      <c r="D84" s="46">
        <f>D221</f>
        <v>5452</v>
      </c>
      <c r="E84" s="46"/>
      <c r="F84" s="46"/>
      <c r="G84" s="42"/>
      <c r="H84" s="46"/>
      <c r="I84" s="46">
        <v>3500</v>
      </c>
      <c r="M84" s="29"/>
      <c r="N84" s="29"/>
      <c r="O84" s="29"/>
      <c r="P84" s="29"/>
      <c r="Q84" s="29"/>
    </row>
    <row r="85" spans="1:17" s="5" customFormat="1" ht="15">
      <c r="A85" s="5" t="s">
        <v>67</v>
      </c>
      <c r="D85" s="45">
        <f>25426+15000</f>
        <v>40426</v>
      </c>
      <c r="G85" s="42"/>
      <c r="I85" s="45">
        <v>25426</v>
      </c>
      <c r="M85" s="29"/>
      <c r="N85" s="29"/>
      <c r="O85" s="29"/>
      <c r="P85" s="29"/>
      <c r="Q85" s="29"/>
    </row>
    <row r="86" spans="1:17" s="5" customFormat="1" ht="15">
      <c r="D86" s="42"/>
      <c r="G86" s="42"/>
      <c r="I86" s="42"/>
      <c r="M86" s="29"/>
      <c r="N86" s="29"/>
      <c r="O86" s="29"/>
      <c r="P86" s="29"/>
      <c r="Q86" s="29"/>
    </row>
    <row r="87" spans="1:17" s="5" customFormat="1" ht="15">
      <c r="D87" s="42"/>
      <c r="F87" s="19">
        <f>SUM(D84:D85)</f>
        <v>45878</v>
      </c>
      <c r="G87" s="42"/>
      <c r="I87" s="42"/>
      <c r="K87" s="19">
        <v>28926</v>
      </c>
      <c r="M87" s="29"/>
      <c r="N87" s="29"/>
      <c r="O87" s="29"/>
      <c r="P87" s="29"/>
      <c r="Q87" s="29"/>
    </row>
    <row r="88" spans="1:17" s="5" customFormat="1" ht="15" hidden="1">
      <c r="A88" s="6" t="s">
        <v>13</v>
      </c>
      <c r="B88" s="6"/>
      <c r="C88" s="6"/>
      <c r="D88" s="42"/>
      <c r="G88" s="42"/>
      <c r="I88" s="42"/>
      <c r="M88" s="29"/>
      <c r="N88" s="29"/>
      <c r="O88" s="29"/>
      <c r="P88" s="29"/>
      <c r="Q88" s="29"/>
    </row>
    <row r="89" spans="1:17" s="5" customFormat="1" ht="15" hidden="1">
      <c r="A89" s="5" t="s">
        <v>14</v>
      </c>
      <c r="D89" s="42">
        <v>0</v>
      </c>
      <c r="F89" s="15" t="s">
        <v>21</v>
      </c>
      <c r="G89" s="42"/>
      <c r="I89" s="42">
        <v>0</v>
      </c>
      <c r="K89" s="15" t="s">
        <v>21</v>
      </c>
      <c r="M89" s="29"/>
      <c r="N89" s="29"/>
      <c r="O89" s="29"/>
      <c r="P89" s="29"/>
      <c r="Q89" s="29"/>
    </row>
    <row r="90" spans="1:17" s="5" customFormat="1" ht="15" hidden="1">
      <c r="A90" s="5" t="s">
        <v>23</v>
      </c>
      <c r="D90" s="45">
        <v>0</v>
      </c>
      <c r="G90" s="42"/>
      <c r="I90" s="45">
        <v>0</v>
      </c>
      <c r="M90" s="29"/>
      <c r="N90" s="29"/>
      <c r="O90" s="29"/>
      <c r="P90" s="29"/>
      <c r="Q90" s="29"/>
    </row>
    <row r="91" spans="1:17" s="5" customFormat="1" ht="15" hidden="1">
      <c r="D91" s="42"/>
      <c r="F91" s="19">
        <f>SUM(D89:D90)</f>
        <v>0</v>
      </c>
      <c r="G91" s="42"/>
      <c r="I91" s="42"/>
      <c r="K91" s="19">
        <v>0</v>
      </c>
      <c r="M91" s="29"/>
      <c r="N91" s="29"/>
      <c r="O91" s="29"/>
      <c r="P91" s="29"/>
      <c r="Q91" s="29"/>
    </row>
    <row r="92" spans="1:17" s="5" customFormat="1" ht="15">
      <c r="D92" s="42"/>
      <c r="G92" s="42"/>
      <c r="I92" s="42"/>
      <c r="M92" s="29"/>
      <c r="N92" s="29"/>
      <c r="O92" s="29"/>
      <c r="P92" s="29"/>
      <c r="Q92" s="29"/>
    </row>
    <row r="93" spans="1:17" s="5" customFormat="1" ht="15">
      <c r="A93" s="6" t="s">
        <v>15</v>
      </c>
      <c r="B93" s="6"/>
      <c r="C93" s="6"/>
      <c r="D93" s="42"/>
      <c r="G93" s="42"/>
      <c r="I93" s="42"/>
      <c r="M93" s="29"/>
      <c r="N93" s="29"/>
      <c r="O93" s="29"/>
      <c r="P93" s="29"/>
      <c r="Q93" s="29"/>
    </row>
    <row r="94" spans="1:17" s="5" customFormat="1" ht="15">
      <c r="A94" s="5" t="s">
        <v>72</v>
      </c>
      <c r="D94" s="47">
        <v>1811</v>
      </c>
      <c r="G94" s="42"/>
      <c r="I94" s="47">
        <v>3665</v>
      </c>
      <c r="M94" s="30">
        <v>1210</v>
      </c>
      <c r="N94" s="29"/>
      <c r="O94" s="29"/>
      <c r="P94" s="29"/>
      <c r="Q94" s="29"/>
    </row>
    <row r="95" spans="1:17" s="5" customFormat="1" ht="15">
      <c r="A95" s="5" t="s">
        <v>16</v>
      </c>
      <c r="D95" s="45">
        <v>600</v>
      </c>
      <c r="G95" s="42"/>
      <c r="I95" s="45">
        <v>600</v>
      </c>
      <c r="M95" s="29">
        <v>1250</v>
      </c>
      <c r="N95" s="29"/>
      <c r="O95" s="29"/>
      <c r="P95" s="29"/>
      <c r="Q95" s="29"/>
    </row>
    <row r="96" spans="1:17" s="5" customFormat="1" ht="15">
      <c r="D96" s="42"/>
      <c r="G96" s="42"/>
      <c r="I96" s="42"/>
      <c r="M96" s="29"/>
      <c r="N96" s="29"/>
      <c r="O96" s="29"/>
      <c r="P96" s="29"/>
      <c r="Q96" s="29"/>
    </row>
    <row r="97" spans="1:17" s="5" customFormat="1" ht="15">
      <c r="D97" s="42"/>
      <c r="F97" s="19">
        <f>SUM(D94:D95)</f>
        <v>2411</v>
      </c>
      <c r="G97" s="42"/>
      <c r="I97" s="42"/>
      <c r="K97" s="19">
        <v>4265</v>
      </c>
      <c r="M97" s="29"/>
      <c r="N97" s="29"/>
      <c r="O97" s="29"/>
      <c r="P97" s="29"/>
      <c r="Q97" s="29"/>
    </row>
    <row r="98" spans="1:17" s="5" customFormat="1" ht="15">
      <c r="D98" s="42"/>
      <c r="F98" s="8"/>
      <c r="G98" s="42"/>
      <c r="I98" s="42"/>
      <c r="K98" s="8"/>
      <c r="M98" s="29"/>
      <c r="N98" s="29"/>
      <c r="O98" s="29"/>
      <c r="P98" s="29"/>
      <c r="Q98" s="29"/>
    </row>
    <row r="99" spans="1:17" s="5" customFormat="1" ht="15">
      <c r="D99" s="42"/>
      <c r="G99" s="42"/>
      <c r="I99" s="42"/>
      <c r="M99" s="29"/>
      <c r="N99" s="29"/>
      <c r="O99" s="29"/>
      <c r="P99" s="29"/>
      <c r="Q99" s="29"/>
    </row>
    <row r="100" spans="1:17" s="5" customFormat="1" ht="15.75" thickBot="1">
      <c r="C100" s="15"/>
      <c r="D100" s="42"/>
      <c r="F100" s="20">
        <f>SUM(F81:F98)</f>
        <v>133437.9</v>
      </c>
      <c r="G100" s="42"/>
      <c r="I100" s="42"/>
      <c r="K100" s="20">
        <v>125630.9</v>
      </c>
      <c r="M100" s="29"/>
      <c r="N100" s="29"/>
      <c r="O100" s="29"/>
      <c r="P100" s="29"/>
      <c r="Q100" s="29"/>
    </row>
    <row r="101" spans="1:17" s="5" customFormat="1" ht="15.75" thickTop="1">
      <c r="D101" s="42"/>
      <c r="F101" s="21"/>
      <c r="G101" s="42"/>
      <c r="I101" s="42"/>
      <c r="K101" s="21"/>
      <c r="M101" s="29"/>
      <c r="N101" s="29"/>
      <c r="O101" s="29"/>
      <c r="P101" s="29"/>
      <c r="Q101" s="29"/>
    </row>
    <row r="102" spans="1:17" s="5" customFormat="1" ht="15">
      <c r="F102" s="57"/>
      <c r="I102" s="42"/>
      <c r="K102" s="21"/>
      <c r="M102" s="29"/>
      <c r="N102" s="29"/>
      <c r="O102" s="29"/>
      <c r="P102" s="29"/>
      <c r="Q102" s="29"/>
    </row>
    <row r="103" spans="1:17" s="5" customFormat="1" ht="15">
      <c r="D103" s="42"/>
      <c r="F103" s="21"/>
      <c r="G103" s="42"/>
      <c r="I103" s="42"/>
      <c r="K103" s="21"/>
      <c r="M103" s="29"/>
      <c r="N103" s="29"/>
      <c r="O103" s="29"/>
      <c r="P103" s="29"/>
      <c r="Q103" s="29"/>
    </row>
    <row r="104" spans="1:17" s="5" customFormat="1" ht="15">
      <c r="A104" s="6" t="s">
        <v>89</v>
      </c>
      <c r="B104" s="6"/>
      <c r="C104" s="6"/>
      <c r="D104" s="42"/>
      <c r="G104" s="42"/>
      <c r="I104" s="42"/>
      <c r="M104" s="29"/>
      <c r="N104" s="29"/>
      <c r="O104" s="29"/>
      <c r="P104" s="29"/>
      <c r="Q104" s="29"/>
    </row>
    <row r="105" spans="1:17" s="5" customFormat="1" ht="15">
      <c r="D105" s="42"/>
      <c r="G105" s="42"/>
      <c r="I105" s="42"/>
      <c r="M105" s="29"/>
      <c r="N105" s="29"/>
      <c r="O105" s="29"/>
      <c r="P105" s="29"/>
      <c r="Q105" s="29"/>
    </row>
    <row r="106" spans="1:17" s="5" customFormat="1" ht="15">
      <c r="A106" s="6" t="s">
        <v>18</v>
      </c>
      <c r="D106" s="48" t="s">
        <v>17</v>
      </c>
      <c r="E106" s="1"/>
      <c r="F106" s="48" t="s">
        <v>74</v>
      </c>
      <c r="I106" s="48" t="s">
        <v>17</v>
      </c>
      <c r="J106" s="1"/>
      <c r="K106" s="35"/>
      <c r="M106" s="29"/>
      <c r="N106" s="29"/>
      <c r="O106" s="29"/>
      <c r="P106" s="29"/>
      <c r="Q106" s="29"/>
    </row>
    <row r="107" spans="1:17" s="18" customFormat="1" ht="15">
      <c r="C107" s="5"/>
      <c r="D107" s="48">
        <v>2018</v>
      </c>
      <c r="E107" s="1"/>
      <c r="F107" s="48">
        <v>2018</v>
      </c>
      <c r="H107" s="5"/>
      <c r="I107" s="48">
        <v>2017</v>
      </c>
      <c r="J107" s="1"/>
      <c r="K107" s="36"/>
      <c r="M107" s="33"/>
      <c r="N107" s="33"/>
      <c r="O107" s="33"/>
      <c r="P107" s="33"/>
      <c r="Q107" s="33"/>
    </row>
    <row r="108" spans="1:17" s="5" customFormat="1" ht="15" hidden="1">
      <c r="D108" s="49"/>
      <c r="F108" s="49"/>
      <c r="I108" s="49"/>
      <c r="K108" s="7"/>
      <c r="M108" s="29"/>
      <c r="N108" s="29"/>
      <c r="O108" s="29"/>
      <c r="P108" s="29"/>
      <c r="Q108" s="29"/>
    </row>
    <row r="109" spans="1:17" s="5" customFormat="1" ht="15">
      <c r="B109" s="6"/>
      <c r="C109" s="6"/>
      <c r="D109" s="49" t="s">
        <v>4</v>
      </c>
      <c r="F109" s="49"/>
      <c r="I109" s="49" t="s">
        <v>4</v>
      </c>
      <c r="K109" s="37"/>
      <c r="M109" s="31"/>
      <c r="N109" s="29"/>
      <c r="O109" s="29"/>
      <c r="P109" s="29"/>
      <c r="Q109" s="29"/>
    </row>
    <row r="110" spans="1:17" s="5" customFormat="1" ht="15">
      <c r="A110" s="6" t="s">
        <v>35</v>
      </c>
      <c r="B110" s="6"/>
      <c r="C110" s="6"/>
      <c r="D110" s="42"/>
      <c r="F110" s="42"/>
      <c r="I110" s="42"/>
      <c r="K110" s="7"/>
      <c r="M110" s="29"/>
      <c r="N110" s="29"/>
      <c r="O110" s="29"/>
      <c r="P110" s="29"/>
      <c r="Q110" s="29"/>
    </row>
    <row r="111" spans="1:17" s="5" customFormat="1" ht="15">
      <c r="A111" s="5" t="s">
        <v>47</v>
      </c>
      <c r="C111" s="5" t="s">
        <v>21</v>
      </c>
      <c r="D111" s="45">
        <v>1</v>
      </c>
      <c r="F111" s="45">
        <v>150</v>
      </c>
      <c r="I111" s="45">
        <v>1</v>
      </c>
      <c r="K111" s="17"/>
      <c r="M111" s="29"/>
      <c r="N111" s="29"/>
      <c r="O111" s="29"/>
      <c r="P111" s="29"/>
      <c r="Q111" s="29"/>
    </row>
    <row r="112" spans="1:17" s="5" customFormat="1" ht="15">
      <c r="D112" s="42"/>
      <c r="F112" s="42"/>
      <c r="I112" s="42"/>
      <c r="K112" s="7"/>
      <c r="M112" s="29"/>
      <c r="N112" s="29"/>
      <c r="O112" s="29"/>
      <c r="P112" s="29"/>
      <c r="Q112" s="29"/>
    </row>
    <row r="113" spans="1:17" s="5" customFormat="1" ht="15">
      <c r="A113" s="5" t="s">
        <v>48</v>
      </c>
      <c r="D113" s="50">
        <f>SUM(D111:D112)</f>
        <v>1</v>
      </c>
      <c r="F113" s="50">
        <f>SUM(F111:F112)</f>
        <v>150</v>
      </c>
      <c r="I113" s="50">
        <v>1</v>
      </c>
      <c r="K113" s="22"/>
      <c r="M113" s="29"/>
      <c r="N113" s="29"/>
      <c r="O113" s="29"/>
      <c r="P113" s="29"/>
      <c r="Q113" s="29"/>
    </row>
    <row r="114" spans="1:17" s="5" customFormat="1" ht="15">
      <c r="D114" s="42"/>
      <c r="F114" s="42"/>
      <c r="I114" s="42"/>
      <c r="K114" s="7"/>
      <c r="M114" s="29"/>
      <c r="N114" s="29"/>
      <c r="O114" s="29"/>
      <c r="P114" s="29"/>
      <c r="Q114" s="29"/>
    </row>
    <row r="115" spans="1:17" s="5" customFormat="1" ht="15">
      <c r="D115" s="42"/>
      <c r="F115" s="42"/>
      <c r="I115" s="42"/>
      <c r="K115" s="7"/>
      <c r="M115" s="29"/>
      <c r="N115" s="29"/>
      <c r="O115" s="29"/>
      <c r="P115" s="29"/>
      <c r="Q115" s="29"/>
    </row>
    <row r="116" spans="1:17" s="5" customFormat="1" ht="15">
      <c r="A116" s="6" t="s">
        <v>39</v>
      </c>
      <c r="B116" s="6"/>
      <c r="C116" s="6"/>
      <c r="D116" s="42"/>
      <c r="F116" s="42"/>
      <c r="I116" s="42"/>
      <c r="K116" s="7"/>
      <c r="M116" s="29"/>
      <c r="N116" s="29"/>
      <c r="O116" s="29"/>
      <c r="P116" s="29"/>
      <c r="Q116" s="29"/>
    </row>
    <row r="117" spans="1:17" s="5" customFormat="1" ht="15">
      <c r="A117" s="5" t="s">
        <v>55</v>
      </c>
      <c r="B117" s="6"/>
      <c r="C117" s="6"/>
      <c r="D117" s="47">
        <v>0</v>
      </c>
      <c r="F117" s="47"/>
      <c r="I117" s="47">
        <v>22500</v>
      </c>
      <c r="K117" s="17"/>
      <c r="M117" s="29"/>
      <c r="N117" s="29"/>
      <c r="O117" s="29"/>
      <c r="P117" s="29"/>
      <c r="Q117" s="29"/>
    </row>
    <row r="118" spans="1:17" s="5" customFormat="1" ht="15">
      <c r="A118" s="5" t="s">
        <v>66</v>
      </c>
      <c r="D118" s="47">
        <v>2500</v>
      </c>
      <c r="F118" s="47">
        <v>2000</v>
      </c>
      <c r="I118" s="47">
        <v>2000</v>
      </c>
      <c r="K118" s="17"/>
      <c r="M118" s="29">
        <v>9700</v>
      </c>
      <c r="N118" s="29"/>
      <c r="O118" s="29"/>
      <c r="P118" s="29"/>
      <c r="Q118" s="29"/>
    </row>
    <row r="119" spans="1:17" s="5" customFormat="1" ht="15">
      <c r="A119" s="5" t="s">
        <v>65</v>
      </c>
      <c r="D119" s="45">
        <v>15000</v>
      </c>
      <c r="F119" s="45"/>
      <c r="I119" s="45">
        <v>15000</v>
      </c>
      <c r="K119" s="17"/>
      <c r="M119" s="29">
        <v>9389</v>
      </c>
      <c r="N119" s="29"/>
      <c r="O119" s="29"/>
      <c r="P119" s="29"/>
      <c r="Q119" s="29"/>
    </row>
    <row r="120" spans="1:17" s="5" customFormat="1" ht="15">
      <c r="D120" s="42"/>
      <c r="F120" s="42"/>
      <c r="I120" s="42"/>
      <c r="K120" s="7"/>
      <c r="M120" s="29"/>
      <c r="N120" s="29"/>
      <c r="O120" s="29"/>
      <c r="P120" s="29"/>
      <c r="Q120" s="29"/>
    </row>
    <row r="121" spans="1:17" s="5" customFormat="1" ht="15">
      <c r="A121" s="5" t="s">
        <v>49</v>
      </c>
      <c r="D121" s="50">
        <f>SUM(D117:D119)</f>
        <v>17500</v>
      </c>
      <c r="F121" s="50">
        <f>SUM(F117:F119)</f>
        <v>2000</v>
      </c>
      <c r="I121" s="50">
        <v>39500</v>
      </c>
      <c r="K121" s="22"/>
      <c r="M121" s="29"/>
      <c r="N121" s="29"/>
      <c r="O121" s="29"/>
      <c r="P121" s="29"/>
      <c r="Q121" s="29"/>
    </row>
    <row r="122" spans="1:17" s="5" customFormat="1" ht="15">
      <c r="D122" s="42"/>
      <c r="F122" s="42"/>
      <c r="I122" s="42"/>
      <c r="K122" s="7"/>
      <c r="M122" s="29"/>
      <c r="N122" s="29"/>
      <c r="O122" s="29"/>
      <c r="P122" s="29"/>
      <c r="Q122" s="29"/>
    </row>
    <row r="123" spans="1:17" s="5" customFormat="1" ht="15">
      <c r="D123" s="42"/>
      <c r="F123" s="42"/>
      <c r="I123" s="42"/>
      <c r="K123" s="7"/>
      <c r="M123" s="29"/>
      <c r="N123" s="29"/>
      <c r="O123" s="29"/>
      <c r="P123" s="29"/>
      <c r="Q123" s="29"/>
    </row>
    <row r="124" spans="1:17" s="5" customFormat="1" ht="15">
      <c r="A124" s="6" t="s">
        <v>33</v>
      </c>
      <c r="B124" s="6"/>
      <c r="C124" s="6"/>
      <c r="D124" s="42"/>
      <c r="F124" s="42"/>
      <c r="I124" s="42"/>
      <c r="K124" s="7"/>
      <c r="M124" s="29"/>
      <c r="N124" s="29"/>
      <c r="O124" s="29"/>
      <c r="P124" s="29"/>
      <c r="Q124" s="29"/>
    </row>
    <row r="125" spans="1:17" s="5" customFormat="1" ht="15">
      <c r="A125" s="5" t="s">
        <v>34</v>
      </c>
      <c r="D125" s="45">
        <v>556</v>
      </c>
      <c r="F125" s="45">
        <v>1000</v>
      </c>
      <c r="I125" s="45">
        <v>509.82</v>
      </c>
      <c r="K125" s="17"/>
      <c r="M125" s="29">
        <v>9218</v>
      </c>
      <c r="N125" s="29">
        <v>9231</v>
      </c>
      <c r="O125" s="29"/>
      <c r="P125" s="29"/>
      <c r="Q125" s="29"/>
    </row>
    <row r="126" spans="1:17" s="5" customFormat="1" ht="15">
      <c r="D126" s="42"/>
      <c r="F126" s="42"/>
      <c r="I126" s="42"/>
      <c r="K126" s="7"/>
      <c r="M126" s="29"/>
      <c r="N126" s="29"/>
      <c r="O126" s="29"/>
      <c r="P126" s="29"/>
      <c r="Q126" s="29"/>
    </row>
    <row r="127" spans="1:17" s="5" customFormat="1" ht="15">
      <c r="A127" s="5" t="s">
        <v>50</v>
      </c>
      <c r="D127" s="50">
        <f>SUM(D125:D125)</f>
        <v>556</v>
      </c>
      <c r="F127" s="50">
        <f>SUM(F125:F125)</f>
        <v>1000</v>
      </c>
      <c r="I127" s="50">
        <v>509.82</v>
      </c>
      <c r="K127" s="22"/>
      <c r="M127" s="29"/>
      <c r="N127" s="29"/>
      <c r="O127" s="29"/>
      <c r="P127" s="29"/>
      <c r="Q127" s="29"/>
    </row>
    <row r="128" spans="1:17" s="5" customFormat="1" ht="15">
      <c r="D128" s="42"/>
      <c r="F128" s="42"/>
      <c r="I128" s="42"/>
      <c r="K128" s="7"/>
      <c r="M128" s="29"/>
      <c r="N128" s="29"/>
      <c r="O128" s="29"/>
      <c r="P128" s="29"/>
      <c r="Q128" s="29"/>
    </row>
    <row r="129" spans="1:17" s="5" customFormat="1" ht="15">
      <c r="A129" s="6" t="s">
        <v>19</v>
      </c>
      <c r="B129" s="6"/>
      <c r="C129" s="6"/>
      <c r="D129" s="51">
        <f>D113+D121+D127</f>
        <v>18057</v>
      </c>
      <c r="F129" s="51">
        <f>F113+F121+F127</f>
        <v>3150</v>
      </c>
      <c r="I129" s="51">
        <v>40010.82</v>
      </c>
      <c r="K129" s="21"/>
      <c r="M129" s="29"/>
      <c r="N129" s="29"/>
      <c r="O129" s="29"/>
      <c r="P129" s="29"/>
      <c r="Q129" s="29"/>
    </row>
    <row r="130" spans="1:17" s="5" customFormat="1" ht="15">
      <c r="D130" s="42"/>
      <c r="F130" s="42"/>
      <c r="I130" s="42"/>
      <c r="K130" s="7"/>
      <c r="M130" s="29"/>
      <c r="N130" s="29"/>
      <c r="O130" s="29"/>
      <c r="P130" s="29"/>
      <c r="Q130" s="29"/>
    </row>
    <row r="131" spans="1:17" s="18" customFormat="1" ht="15">
      <c r="C131" s="5"/>
      <c r="D131" s="52"/>
      <c r="F131" s="52"/>
      <c r="H131" s="5"/>
      <c r="I131" s="52"/>
      <c r="K131" s="38"/>
      <c r="M131" s="33"/>
      <c r="N131" s="33"/>
      <c r="O131" s="33"/>
      <c r="P131" s="33"/>
      <c r="Q131" s="33"/>
    </row>
    <row r="132" spans="1:17" s="18" customFormat="1" ht="15">
      <c r="C132" s="5"/>
      <c r="D132" s="52"/>
      <c r="F132" s="52"/>
      <c r="H132" s="5"/>
      <c r="I132" s="52"/>
      <c r="K132" s="38"/>
      <c r="M132" s="33"/>
      <c r="N132" s="33"/>
      <c r="O132" s="33"/>
      <c r="P132" s="33"/>
      <c r="Q132" s="33"/>
    </row>
    <row r="133" spans="1:17" s="18" customFormat="1" ht="15">
      <c r="A133" s="6" t="s">
        <v>20</v>
      </c>
      <c r="C133" s="5"/>
      <c r="D133" s="39"/>
      <c r="E133" s="1"/>
      <c r="F133" s="39"/>
      <c r="H133" s="5"/>
      <c r="I133" s="39"/>
      <c r="J133" s="1"/>
      <c r="K133" s="36"/>
      <c r="M133" s="33"/>
      <c r="N133" s="33"/>
      <c r="O133" s="33"/>
      <c r="P133" s="33"/>
      <c r="Q133" s="33"/>
    </row>
    <row r="134" spans="1:17" s="5" customFormat="1" ht="15">
      <c r="D134" s="48" t="s">
        <v>17</v>
      </c>
      <c r="E134" s="1"/>
      <c r="F134" s="48" t="s">
        <v>74</v>
      </c>
      <c r="I134" s="48" t="s">
        <v>17</v>
      </c>
      <c r="J134" s="1"/>
      <c r="K134" s="35"/>
      <c r="M134" s="29"/>
      <c r="N134" s="29"/>
      <c r="O134" s="29"/>
      <c r="P134" s="29"/>
      <c r="Q134" s="29"/>
    </row>
    <row r="135" spans="1:17" s="5" customFormat="1" ht="15">
      <c r="D135" s="48">
        <v>2018</v>
      </c>
      <c r="E135" s="1"/>
      <c r="F135" s="48">
        <v>2018</v>
      </c>
      <c r="I135" s="48">
        <v>2017</v>
      </c>
      <c r="J135" s="1"/>
      <c r="K135" s="35"/>
      <c r="M135" s="29"/>
      <c r="N135" s="29"/>
      <c r="O135" s="29"/>
      <c r="P135" s="29"/>
      <c r="Q135" s="29"/>
    </row>
    <row r="136" spans="1:17" s="5" customFormat="1" ht="15">
      <c r="B136" s="6"/>
      <c r="C136" s="6"/>
      <c r="D136" s="49" t="s">
        <v>4</v>
      </c>
      <c r="F136" s="49" t="s">
        <v>4</v>
      </c>
      <c r="I136" s="49" t="s">
        <v>4</v>
      </c>
      <c r="K136" s="37"/>
      <c r="M136" s="29"/>
      <c r="N136" s="29"/>
      <c r="O136" s="29"/>
      <c r="P136" s="29"/>
      <c r="Q136" s="29"/>
    </row>
    <row r="137" spans="1:17" s="5" customFormat="1" ht="15">
      <c r="A137" s="6" t="s">
        <v>51</v>
      </c>
      <c r="B137" s="6"/>
      <c r="C137" s="6"/>
      <c r="D137" s="53"/>
      <c r="F137" s="53"/>
      <c r="I137" s="53"/>
      <c r="K137" s="7"/>
      <c r="M137" s="32"/>
      <c r="N137" s="29"/>
      <c r="O137" s="29"/>
      <c r="P137" s="29"/>
      <c r="Q137" s="29"/>
    </row>
    <row r="138" spans="1:17" s="5" customFormat="1" ht="15">
      <c r="A138" s="5" t="s">
        <v>63</v>
      </c>
      <c r="C138" s="6"/>
      <c r="D138" s="53"/>
      <c r="F138" s="53">
        <v>2500</v>
      </c>
      <c r="I138" s="53">
        <v>37500</v>
      </c>
      <c r="K138" s="17"/>
      <c r="M138" s="32"/>
      <c r="N138" s="29"/>
      <c r="O138" s="29"/>
      <c r="P138" s="29"/>
      <c r="Q138" s="29"/>
    </row>
    <row r="139" spans="1:17" s="5" customFormat="1" ht="15">
      <c r="A139" s="5" t="s">
        <v>77</v>
      </c>
      <c r="D139" s="53">
        <v>0</v>
      </c>
      <c r="F139" s="53">
        <v>25000</v>
      </c>
      <c r="I139" s="53">
        <v>0</v>
      </c>
      <c r="K139" s="7"/>
      <c r="M139" s="32"/>
      <c r="N139" s="29"/>
      <c r="O139" s="29"/>
      <c r="P139" s="29"/>
      <c r="Q139" s="29"/>
    </row>
    <row r="140" spans="1:17" s="5" customFormat="1" ht="15">
      <c r="A140" s="5" t="s">
        <v>75</v>
      </c>
      <c r="D140" s="53">
        <v>0</v>
      </c>
      <c r="F140" s="53">
        <v>2500</v>
      </c>
      <c r="I140" s="53">
        <v>0</v>
      </c>
      <c r="K140" s="7"/>
      <c r="M140" s="32"/>
      <c r="N140" s="29"/>
      <c r="O140" s="29"/>
      <c r="P140" s="29"/>
      <c r="Q140" s="29"/>
    </row>
    <row r="141" spans="1:17" s="5" customFormat="1" ht="15">
      <c r="A141" s="5" t="s">
        <v>83</v>
      </c>
      <c r="C141" s="6"/>
      <c r="D141" s="53">
        <v>0</v>
      </c>
      <c r="F141" s="53">
        <v>15000</v>
      </c>
      <c r="I141" s="53">
        <v>0</v>
      </c>
      <c r="K141" s="17"/>
      <c r="M141" s="32"/>
      <c r="N141" s="29"/>
      <c r="O141" s="29"/>
      <c r="P141" s="29"/>
      <c r="Q141" s="29"/>
    </row>
    <row r="142" spans="1:17" s="5" customFormat="1" ht="15">
      <c r="A142" s="5" t="s">
        <v>56</v>
      </c>
      <c r="C142" s="6"/>
      <c r="D142" s="53"/>
      <c r="F142" s="53">
        <v>0</v>
      </c>
      <c r="I142" s="53"/>
      <c r="K142" s="17"/>
      <c r="M142" s="32"/>
      <c r="N142" s="29"/>
      <c r="O142" s="29"/>
      <c r="P142" s="29"/>
      <c r="Q142" s="29"/>
    </row>
    <row r="143" spans="1:17" s="5" customFormat="1" ht="15">
      <c r="A143" s="5" t="s">
        <v>64</v>
      </c>
      <c r="C143" s="6"/>
      <c r="D143" s="53">
        <v>0</v>
      </c>
      <c r="F143" s="53">
        <v>0</v>
      </c>
      <c r="I143" s="53">
        <v>0</v>
      </c>
      <c r="K143" s="17"/>
      <c r="M143" s="32"/>
      <c r="N143" s="29"/>
      <c r="O143" s="29"/>
      <c r="P143" s="29"/>
      <c r="Q143" s="29"/>
    </row>
    <row r="144" spans="1:17" s="5" customFormat="1" ht="15">
      <c r="A144" s="5" t="s">
        <v>82</v>
      </c>
      <c r="C144" s="15"/>
      <c r="D144" s="53">
        <v>1000</v>
      </c>
      <c r="E144" s="53"/>
      <c r="F144" s="53">
        <v>5000</v>
      </c>
      <c r="G144" s="53"/>
      <c r="H144" s="53"/>
      <c r="I144" s="53">
        <v>0</v>
      </c>
      <c r="K144" s="17"/>
      <c r="M144" s="29"/>
      <c r="N144" s="29"/>
      <c r="O144" s="29"/>
      <c r="P144" s="29"/>
      <c r="Q144" s="29"/>
    </row>
    <row r="145" spans="1:17" s="5" customFormat="1" ht="15">
      <c r="A145" s="5" t="s">
        <v>84</v>
      </c>
      <c r="C145" s="15"/>
      <c r="D145" s="53">
        <v>1800</v>
      </c>
      <c r="E145" s="53"/>
      <c r="F145" s="53"/>
      <c r="G145" s="53"/>
      <c r="H145" s="53"/>
      <c r="I145" s="53"/>
      <c r="K145" s="17"/>
      <c r="M145" s="29"/>
      <c r="N145" s="29"/>
      <c r="O145" s="29"/>
      <c r="P145" s="29"/>
      <c r="Q145" s="29"/>
    </row>
    <row r="146" spans="1:17" s="5" customFormat="1" ht="15">
      <c r="A146" s="5" t="s">
        <v>81</v>
      </c>
      <c r="C146" s="15"/>
      <c r="D146" s="53">
        <v>548</v>
      </c>
      <c r="E146" s="53"/>
      <c r="F146" s="53">
        <v>500</v>
      </c>
      <c r="G146" s="53"/>
      <c r="H146" s="53"/>
      <c r="I146" s="53">
        <v>500</v>
      </c>
      <c r="K146" s="17"/>
      <c r="M146" s="29"/>
      <c r="N146" s="29"/>
      <c r="O146" s="29"/>
      <c r="P146" s="29"/>
      <c r="Q146" s="29"/>
    </row>
    <row r="147" spans="1:17" s="5" customFormat="1" ht="15">
      <c r="A147" s="5" t="s">
        <v>76</v>
      </c>
      <c r="C147" s="15"/>
      <c r="D147" s="54"/>
      <c r="E147" s="54"/>
      <c r="F147" s="54"/>
      <c r="G147" s="54"/>
      <c r="H147" s="54"/>
      <c r="I147" s="54">
        <v>275</v>
      </c>
      <c r="K147" s="17"/>
      <c r="M147" s="29"/>
      <c r="N147" s="29"/>
      <c r="O147" s="29"/>
      <c r="P147" s="29"/>
      <c r="Q147" s="29"/>
    </row>
    <row r="148" spans="1:17" s="5" customFormat="1" ht="15">
      <c r="C148" s="15"/>
      <c r="D148" s="62"/>
      <c r="E148" s="62"/>
      <c r="F148" s="62"/>
      <c r="G148" s="62"/>
      <c r="H148" s="62"/>
      <c r="I148" s="62"/>
      <c r="K148" s="17"/>
      <c r="M148" s="29"/>
      <c r="N148" s="29"/>
      <c r="O148" s="29"/>
      <c r="P148" s="29"/>
      <c r="Q148" s="29"/>
    </row>
    <row r="149" spans="1:17" s="5" customFormat="1" ht="15">
      <c r="C149" s="15"/>
      <c r="D149" s="42"/>
      <c r="F149" s="42"/>
      <c r="I149" s="42"/>
      <c r="K149" s="7"/>
      <c r="M149" s="29"/>
      <c r="N149" s="29"/>
      <c r="O149" s="29"/>
      <c r="P149" s="29"/>
      <c r="Q149" s="29"/>
    </row>
    <row r="150" spans="1:17" s="5" customFormat="1" ht="15">
      <c r="A150" s="6" t="s">
        <v>52</v>
      </c>
      <c r="B150" s="6"/>
      <c r="C150" s="6"/>
      <c r="D150" s="55">
        <f>SUM(D138:D149)</f>
        <v>3348</v>
      </c>
      <c r="F150" s="55">
        <f>SUM(F138:F149)</f>
        <v>50500</v>
      </c>
      <c r="I150" s="55">
        <v>38275</v>
      </c>
      <c r="K150" s="22"/>
      <c r="L150" s="16"/>
      <c r="M150" s="29">
        <v>4400</v>
      </c>
      <c r="N150" s="29"/>
      <c r="O150" s="29"/>
      <c r="P150" s="29"/>
      <c r="Q150" s="29"/>
    </row>
    <row r="151" spans="1:17" s="5" customFormat="1" ht="15">
      <c r="C151" s="5" t="s">
        <v>21</v>
      </c>
      <c r="D151" s="42"/>
      <c r="F151" s="42"/>
      <c r="I151" s="42"/>
      <c r="K151" s="7"/>
      <c r="M151" s="29"/>
      <c r="N151" s="29"/>
      <c r="O151" s="29"/>
      <c r="P151" s="29"/>
      <c r="Q151" s="29"/>
    </row>
    <row r="152" spans="1:17" s="5" customFormat="1" ht="15">
      <c r="A152" s="6" t="s">
        <v>3</v>
      </c>
      <c r="B152" s="6"/>
      <c r="C152" s="6"/>
      <c r="D152" s="42"/>
      <c r="F152" s="42"/>
      <c r="I152" s="42"/>
      <c r="K152" s="7"/>
      <c r="M152" s="29"/>
      <c r="N152" s="29"/>
      <c r="O152" s="29"/>
      <c r="P152" s="29"/>
      <c r="Q152" s="29"/>
    </row>
    <row r="153" spans="1:17" s="5" customFormat="1" ht="15">
      <c r="A153" s="5" t="s">
        <v>0</v>
      </c>
      <c r="D153" s="47">
        <v>195</v>
      </c>
      <c r="F153" s="47">
        <v>400</v>
      </c>
      <c r="I153" s="47">
        <v>241.49</v>
      </c>
      <c r="K153" s="17"/>
      <c r="M153" s="29">
        <v>4884</v>
      </c>
      <c r="N153" s="29"/>
      <c r="O153" s="29"/>
      <c r="P153" s="29"/>
      <c r="Q153" s="29"/>
    </row>
    <row r="154" spans="1:17" s="5" customFormat="1" ht="15">
      <c r="A154" s="5" t="s">
        <v>60</v>
      </c>
      <c r="D154" s="47">
        <v>1780</v>
      </c>
      <c r="F154" s="47">
        <v>2500</v>
      </c>
      <c r="I154" s="47">
        <v>2085.9499999999998</v>
      </c>
      <c r="K154" s="17"/>
      <c r="M154" s="29">
        <v>4882</v>
      </c>
      <c r="N154" s="29">
        <v>4885</v>
      </c>
      <c r="O154" s="29"/>
      <c r="P154" s="29"/>
      <c r="Q154" s="29"/>
    </row>
    <row r="155" spans="1:17" s="5" customFormat="1" ht="15">
      <c r="A155" s="5" t="s">
        <v>30</v>
      </c>
      <c r="D155" s="47">
        <f>484+303+125</f>
        <v>912</v>
      </c>
      <c r="F155" s="47">
        <v>400</v>
      </c>
      <c r="I155" s="47">
        <v>778.76</v>
      </c>
      <c r="K155" s="17"/>
      <c r="M155" s="29">
        <v>4892</v>
      </c>
      <c r="N155" s="29"/>
      <c r="O155" s="29"/>
      <c r="P155" s="29"/>
      <c r="Q155" s="29"/>
    </row>
    <row r="156" spans="1:17" s="5" customFormat="1" ht="15">
      <c r="A156" s="5" t="s">
        <v>40</v>
      </c>
      <c r="D156" s="45">
        <f>1532+629</f>
        <v>2161</v>
      </c>
      <c r="F156" s="45">
        <v>1000</v>
      </c>
      <c r="I156" s="45">
        <v>2865.72</v>
      </c>
      <c r="K156" s="17"/>
      <c r="M156" s="29">
        <v>4588</v>
      </c>
      <c r="N156" s="29">
        <v>4854</v>
      </c>
      <c r="O156" s="29">
        <v>4881</v>
      </c>
      <c r="P156" s="29">
        <v>4999</v>
      </c>
      <c r="Q156" s="29"/>
    </row>
    <row r="157" spans="1:17" s="5" customFormat="1" ht="15">
      <c r="D157" s="42"/>
      <c r="F157" s="42"/>
      <c r="I157" s="42"/>
      <c r="K157" s="7"/>
      <c r="M157" s="29"/>
      <c r="N157" s="29"/>
      <c r="O157" s="29"/>
      <c r="P157" s="29"/>
      <c r="Q157" s="29"/>
    </row>
    <row r="158" spans="1:17" s="5" customFormat="1" ht="15">
      <c r="A158" s="6" t="s">
        <v>36</v>
      </c>
      <c r="B158" s="6"/>
      <c r="C158" s="6"/>
      <c r="D158" s="50">
        <f>SUM(D153:D156)</f>
        <v>5048</v>
      </c>
      <c r="E158" s="17" t="s">
        <v>21</v>
      </c>
      <c r="F158" s="50">
        <f>SUM(F153:F156)</f>
        <v>4300</v>
      </c>
      <c r="H158" s="15"/>
      <c r="I158" s="50">
        <v>5971.92</v>
      </c>
      <c r="J158" s="17" t="s">
        <v>21</v>
      </c>
      <c r="K158" s="22"/>
      <c r="M158" s="29"/>
      <c r="N158" s="29"/>
      <c r="O158" s="29"/>
      <c r="P158" s="29"/>
      <c r="Q158" s="29"/>
    </row>
    <row r="159" spans="1:17" s="5" customFormat="1" ht="15">
      <c r="D159" s="42"/>
      <c r="F159" s="42"/>
      <c r="I159" s="42"/>
      <c r="K159" s="7"/>
      <c r="M159" s="29"/>
      <c r="N159" s="29"/>
      <c r="O159" s="29"/>
      <c r="P159" s="29"/>
      <c r="Q159" s="29"/>
    </row>
    <row r="160" spans="1:17" s="5" customFormat="1" ht="15">
      <c r="D160" s="42"/>
      <c r="F160" s="42"/>
      <c r="I160" s="42"/>
      <c r="K160" s="7"/>
      <c r="M160" s="29"/>
      <c r="N160" s="29"/>
      <c r="O160" s="29"/>
      <c r="P160" s="29"/>
      <c r="Q160" s="29"/>
    </row>
    <row r="161" spans="1:17" s="5" customFormat="1" ht="15">
      <c r="A161" s="6" t="s">
        <v>32</v>
      </c>
      <c r="B161" s="6"/>
      <c r="C161" s="6"/>
      <c r="D161" s="56">
        <f>D158+D150</f>
        <v>8396</v>
      </c>
      <c r="F161" s="56">
        <f>F158+F150</f>
        <v>54800</v>
      </c>
      <c r="I161" s="56">
        <v>44246.92</v>
      </c>
      <c r="K161" s="21"/>
      <c r="M161" s="29"/>
      <c r="N161" s="29"/>
      <c r="O161" s="29"/>
      <c r="P161" s="29"/>
      <c r="Q161" s="29"/>
    </row>
    <row r="162" spans="1:17" s="5" customFormat="1" ht="15">
      <c r="A162" s="6"/>
      <c r="B162" s="6"/>
      <c r="C162" s="6"/>
      <c r="D162" s="47"/>
      <c r="F162" s="47"/>
      <c r="I162" s="47"/>
      <c r="K162" s="17"/>
      <c r="M162" s="29"/>
      <c r="N162" s="29"/>
      <c r="O162" s="29"/>
      <c r="P162" s="29"/>
      <c r="Q162" s="29"/>
    </row>
    <row r="163" spans="1:17" s="5" customFormat="1" ht="15">
      <c r="A163" s="6" t="s">
        <v>41</v>
      </c>
      <c r="B163" s="6"/>
      <c r="C163" s="6"/>
      <c r="D163" s="56">
        <f>D129-D161</f>
        <v>9661</v>
      </c>
      <c r="E163" s="15" t="s">
        <v>21</v>
      </c>
      <c r="F163" s="56">
        <f>F129-F161</f>
        <v>-51650</v>
      </c>
      <c r="I163" s="56">
        <v>-4236.0999999999985</v>
      </c>
      <c r="J163" s="15" t="s">
        <v>21</v>
      </c>
      <c r="K163" s="21"/>
      <c r="M163" s="29"/>
      <c r="N163" s="29"/>
      <c r="O163" s="29"/>
      <c r="P163" s="29"/>
      <c r="Q163" s="29"/>
    </row>
    <row r="164" spans="1:17" s="5" customFormat="1" ht="15">
      <c r="A164" s="6" t="s">
        <v>42</v>
      </c>
      <c r="B164" s="6"/>
      <c r="C164" s="6"/>
      <c r="D164" s="47"/>
      <c r="F164" s="7"/>
      <c r="G164" s="47"/>
      <c r="I164" s="47"/>
      <c r="K164" s="7"/>
      <c r="M164" s="29"/>
      <c r="N164" s="29"/>
      <c r="O164" s="29"/>
      <c r="P164" s="29"/>
      <c r="Q164" s="29"/>
    </row>
    <row r="165" spans="1:17" s="5" customFormat="1" ht="15">
      <c r="A165" s="6"/>
      <c r="B165" s="6"/>
      <c r="C165" s="6"/>
      <c r="D165" s="47"/>
      <c r="F165" s="7"/>
      <c r="G165" s="47"/>
      <c r="I165" s="47"/>
      <c r="K165" s="7"/>
      <c r="M165" s="29"/>
      <c r="N165" s="29"/>
      <c r="O165" s="29"/>
      <c r="P165" s="29"/>
      <c r="Q165" s="29"/>
    </row>
    <row r="166" spans="1:17" s="5" customFormat="1" ht="15">
      <c r="A166" s="6" t="s">
        <v>61</v>
      </c>
      <c r="B166" s="6"/>
      <c r="C166" s="6"/>
      <c r="D166" s="47"/>
      <c r="F166" s="7"/>
      <c r="G166" s="47"/>
      <c r="I166" s="47"/>
      <c r="K166" s="7"/>
      <c r="M166" s="29"/>
      <c r="N166" s="29"/>
      <c r="O166" s="29"/>
      <c r="P166" s="29"/>
      <c r="Q166" s="29"/>
    </row>
    <row r="167" spans="1:17" ht="15">
      <c r="A167" s="6"/>
      <c r="B167" s="6"/>
      <c r="C167" s="6"/>
      <c r="D167" s="47"/>
      <c r="E167" s="5"/>
      <c r="F167" s="7"/>
      <c r="G167" s="47"/>
      <c r="H167" s="5"/>
      <c r="I167" s="47"/>
      <c r="J167" s="5"/>
      <c r="K167" s="7"/>
    </row>
    <row r="168" spans="1:17" ht="15">
      <c r="A168" s="6"/>
      <c r="B168" s="6"/>
      <c r="C168" s="6"/>
      <c r="D168" s="47"/>
      <c r="E168" s="5"/>
      <c r="F168" s="7"/>
      <c r="G168" s="47"/>
      <c r="H168" s="5"/>
      <c r="I168" s="47"/>
      <c r="J168" s="5"/>
      <c r="K168" s="7"/>
    </row>
    <row r="169" spans="1:17" ht="15">
      <c r="A169" s="6"/>
      <c r="B169" s="6"/>
      <c r="C169" s="6"/>
      <c r="D169" s="48" t="s">
        <v>17</v>
      </c>
      <c r="E169" s="5"/>
      <c r="F169" s="35"/>
      <c r="G169" s="48"/>
      <c r="H169" s="5"/>
      <c r="I169" s="48" t="s">
        <v>17</v>
      </c>
      <c r="J169" s="5"/>
      <c r="K169" s="35"/>
    </row>
    <row r="170" spans="1:17" ht="15">
      <c r="A170" s="5"/>
      <c r="B170" s="6"/>
      <c r="C170" s="6"/>
      <c r="D170" s="48">
        <v>2018</v>
      </c>
      <c r="E170" s="5"/>
      <c r="F170" s="36"/>
      <c r="G170" s="48"/>
      <c r="H170" s="5"/>
      <c r="I170" s="48">
        <v>2017</v>
      </c>
      <c r="J170" s="5"/>
      <c r="K170" s="36"/>
    </row>
    <row r="171" spans="1:17" ht="15">
      <c r="A171" s="6"/>
      <c r="B171" s="6"/>
      <c r="C171" s="6"/>
      <c r="D171" s="49" t="s">
        <v>4</v>
      </c>
      <c r="E171" s="5"/>
      <c r="F171" s="37"/>
      <c r="G171" s="49"/>
      <c r="H171" s="5"/>
      <c r="I171" s="49" t="s">
        <v>4</v>
      </c>
      <c r="J171" s="5"/>
      <c r="K171" s="37"/>
    </row>
    <row r="172" spans="1:17" ht="15">
      <c r="A172" s="6"/>
      <c r="B172" s="6"/>
      <c r="C172" s="6"/>
      <c r="D172" s="47"/>
      <c r="E172" s="5"/>
      <c r="F172" s="37"/>
      <c r="G172" s="47"/>
      <c r="H172" s="5"/>
      <c r="I172" s="47"/>
      <c r="J172" s="5"/>
      <c r="K172" s="37"/>
    </row>
    <row r="173" spans="1:17" ht="15">
      <c r="A173" s="6" t="s">
        <v>41</v>
      </c>
      <c r="B173" s="6"/>
      <c r="C173" s="6"/>
      <c r="D173" s="56">
        <f>D163</f>
        <v>9661</v>
      </c>
      <c r="E173" s="19" t="s">
        <v>21</v>
      </c>
      <c r="F173" s="21"/>
      <c r="G173" s="56"/>
      <c r="H173" s="5"/>
      <c r="I173" s="56">
        <v>-4236.0999999999985</v>
      </c>
      <c r="J173" s="19" t="s">
        <v>21</v>
      </c>
      <c r="K173" s="21"/>
    </row>
    <row r="174" spans="1:17" ht="15">
      <c r="A174" s="6" t="s">
        <v>42</v>
      </c>
      <c r="B174" s="6"/>
      <c r="C174" s="6"/>
      <c r="D174" s="47"/>
      <c r="E174" s="5"/>
      <c r="F174" s="7"/>
      <c r="G174" s="47"/>
      <c r="H174" s="5"/>
      <c r="I174" s="47"/>
      <c r="J174" s="5"/>
      <c r="K174" s="7"/>
    </row>
    <row r="175" spans="1:17" ht="15">
      <c r="A175" s="6"/>
      <c r="B175" s="6"/>
      <c r="C175" s="6"/>
      <c r="D175" s="47"/>
      <c r="E175" s="5"/>
      <c r="F175" s="7"/>
      <c r="G175" s="47"/>
      <c r="H175" s="5"/>
      <c r="I175" s="47"/>
      <c r="J175" s="5"/>
      <c r="K175" s="7"/>
    </row>
    <row r="176" spans="1:17" ht="15">
      <c r="A176" s="6" t="s">
        <v>31</v>
      </c>
      <c r="B176" s="6"/>
      <c r="C176" s="6"/>
      <c r="D176" s="47"/>
      <c r="E176" s="5"/>
      <c r="F176" s="17"/>
      <c r="G176" s="47"/>
      <c r="H176" s="5"/>
      <c r="I176" s="47"/>
      <c r="J176" s="5"/>
      <c r="K176" s="17"/>
    </row>
    <row r="177" spans="1:17" ht="15">
      <c r="A177" s="6"/>
      <c r="B177" s="6"/>
      <c r="C177" s="6"/>
      <c r="D177" s="47"/>
      <c r="E177" s="5"/>
      <c r="F177" s="17"/>
      <c r="G177" s="47"/>
      <c r="H177" s="5"/>
      <c r="I177" s="47"/>
      <c r="J177" s="5"/>
      <c r="K177" s="17"/>
    </row>
    <row r="178" spans="1:17" ht="15">
      <c r="A178" s="6" t="s">
        <v>57</v>
      </c>
      <c r="B178" s="6"/>
      <c r="C178" s="6"/>
      <c r="D178" s="47"/>
      <c r="E178" s="5"/>
      <c r="F178" s="17"/>
      <c r="G178" s="47"/>
      <c r="H178" s="5"/>
      <c r="I178" s="47">
        <v>13650</v>
      </c>
      <c r="J178" s="5"/>
      <c r="K178" s="17"/>
    </row>
    <row r="179" spans="1:17" ht="15">
      <c r="A179" s="6" t="s">
        <v>68</v>
      </c>
      <c r="B179" s="6"/>
      <c r="C179" s="6"/>
      <c r="D179" s="45"/>
      <c r="E179" s="5"/>
      <c r="F179" s="17"/>
      <c r="G179" s="45"/>
      <c r="H179" s="5"/>
      <c r="I179" s="45">
        <v>0</v>
      </c>
      <c r="J179" s="5"/>
      <c r="K179" s="17"/>
    </row>
    <row r="180" spans="1:17" ht="15">
      <c r="A180" s="6"/>
      <c r="B180" s="6"/>
      <c r="C180" s="6"/>
      <c r="D180" s="46">
        <f>SUM(D178:D179)</f>
        <v>0</v>
      </c>
      <c r="E180" s="17">
        <f>SUM(E178:E179)</f>
        <v>0</v>
      </c>
      <c r="F180" s="17"/>
      <c r="G180" s="46">
        <f>SUM(G178:G179)</f>
        <v>0</v>
      </c>
      <c r="H180" s="17"/>
      <c r="I180" s="46">
        <f>SUM(I178:I179)</f>
        <v>13650</v>
      </c>
      <c r="J180" s="17">
        <f>SUM(J178:J179)</f>
        <v>0</v>
      </c>
      <c r="K180" s="17"/>
    </row>
    <row r="181" spans="1:17" ht="15">
      <c r="A181" s="6"/>
      <c r="B181" s="6"/>
      <c r="C181" s="6"/>
      <c r="D181" s="46"/>
      <c r="E181" s="17"/>
      <c r="F181" s="17"/>
      <c r="G181" s="46"/>
      <c r="H181" s="17"/>
      <c r="I181" s="46"/>
      <c r="J181" s="17"/>
      <c r="K181" s="17"/>
    </row>
    <row r="182" spans="1:17" ht="14.25">
      <c r="A182" s="6" t="s">
        <v>43</v>
      </c>
      <c r="B182" s="6"/>
      <c r="C182" s="6"/>
      <c r="D182" s="51">
        <f>SUM(D180+D173)</f>
        <v>9661</v>
      </c>
      <c r="E182" s="21" t="e">
        <f>E180+E173</f>
        <v>#VALUE!</v>
      </c>
      <c r="F182" s="21"/>
      <c r="G182" s="51"/>
      <c r="H182" s="6"/>
      <c r="I182" s="51">
        <f>I180+I173</f>
        <v>9413.9000000000015</v>
      </c>
      <c r="J182" s="21" t="e">
        <f>J180+J173</f>
        <v>#VALUE!</v>
      </c>
      <c r="K182" s="21"/>
    </row>
    <row r="183" spans="1:17" ht="15">
      <c r="A183" s="6" t="s">
        <v>42</v>
      </c>
      <c r="B183" s="6"/>
      <c r="C183" s="6"/>
      <c r="D183" s="42"/>
      <c r="E183" s="5"/>
      <c r="F183" s="17"/>
      <c r="G183" s="42"/>
      <c r="H183" s="5"/>
      <c r="I183" s="42"/>
      <c r="J183" s="5"/>
      <c r="K183" s="17"/>
    </row>
    <row r="184" spans="1:17" ht="15">
      <c r="A184" s="6"/>
      <c r="B184" s="6"/>
      <c r="C184" s="6"/>
      <c r="D184" s="42"/>
      <c r="E184" s="5"/>
      <c r="F184" s="17"/>
      <c r="G184" s="42"/>
      <c r="H184" s="5"/>
      <c r="I184" s="42"/>
      <c r="J184" s="5"/>
      <c r="K184" s="17"/>
    </row>
    <row r="185" spans="1:17" ht="15">
      <c r="A185" s="6"/>
      <c r="B185" s="6"/>
      <c r="C185" s="6"/>
      <c r="D185" s="49" t="s">
        <v>4</v>
      </c>
      <c r="E185" s="5"/>
      <c r="F185" s="37"/>
      <c r="G185" s="49"/>
      <c r="H185" s="5"/>
      <c r="I185" s="49" t="s">
        <v>4</v>
      </c>
      <c r="J185" s="5"/>
      <c r="K185" s="37"/>
    </row>
    <row r="186" spans="1:17" ht="15">
      <c r="A186" s="6" t="s">
        <v>58</v>
      </c>
      <c r="B186" s="6"/>
      <c r="C186" s="6"/>
      <c r="D186" s="47" t="s">
        <v>21</v>
      </c>
      <c r="E186" s="5"/>
      <c r="F186" s="17"/>
      <c r="G186" s="47"/>
      <c r="H186" s="5"/>
      <c r="I186" s="47" t="s">
        <v>21</v>
      </c>
      <c r="J186" s="5"/>
      <c r="K186" s="17"/>
    </row>
    <row r="187" spans="1:17" ht="15">
      <c r="A187" s="5" t="s">
        <v>79</v>
      </c>
      <c r="B187" s="6"/>
      <c r="C187" s="6"/>
      <c r="D187" s="61">
        <f>I77</f>
        <v>38864.9</v>
      </c>
      <c r="E187" s="5"/>
      <c r="F187" s="17"/>
      <c r="G187" s="47"/>
      <c r="H187" s="5"/>
      <c r="I187" s="47">
        <v>49166</v>
      </c>
      <c r="J187" s="5"/>
      <c r="K187" s="17"/>
      <c r="M187" s="27">
        <v>513</v>
      </c>
    </row>
    <row r="188" spans="1:17" ht="15">
      <c r="A188" s="5" t="s">
        <v>92</v>
      </c>
      <c r="B188" s="6"/>
      <c r="C188" s="6"/>
      <c r="D188" s="47">
        <v>-15000</v>
      </c>
      <c r="E188" s="5"/>
      <c r="F188" s="17"/>
      <c r="G188" s="47"/>
      <c r="H188" s="5"/>
      <c r="I188" s="47">
        <v>-5461</v>
      </c>
      <c r="J188" s="5"/>
      <c r="K188" s="17"/>
    </row>
    <row r="189" spans="1:17" ht="15">
      <c r="A189" s="5" t="s">
        <v>93</v>
      </c>
      <c r="B189" s="6"/>
      <c r="C189" s="6"/>
      <c r="D189" s="47">
        <v>-1952</v>
      </c>
      <c r="E189" s="5"/>
      <c r="F189" s="17"/>
      <c r="G189" s="47"/>
      <c r="H189" s="5"/>
      <c r="I189" s="47"/>
      <c r="J189" s="5"/>
      <c r="K189" s="17"/>
    </row>
    <row r="190" spans="1:17" ht="15">
      <c r="A190" s="5" t="s">
        <v>73</v>
      </c>
      <c r="B190" s="6"/>
      <c r="C190" s="6"/>
      <c r="D190" s="47"/>
      <c r="E190" s="5"/>
      <c r="F190" s="17"/>
      <c r="G190" s="47"/>
      <c r="H190" s="5"/>
      <c r="I190" s="47">
        <v>-4840</v>
      </c>
      <c r="J190" s="5"/>
      <c r="K190" s="17"/>
    </row>
    <row r="191" spans="1:17" ht="15">
      <c r="A191" s="5" t="s">
        <v>59</v>
      </c>
      <c r="B191" s="6"/>
      <c r="C191" s="6"/>
      <c r="D191" s="45">
        <v>9661</v>
      </c>
      <c r="E191" s="5"/>
      <c r="F191" s="17"/>
      <c r="G191" s="45"/>
      <c r="H191" s="5"/>
      <c r="I191" s="45">
        <v>0</v>
      </c>
      <c r="J191" s="5"/>
      <c r="K191" s="17"/>
    </row>
    <row r="192" spans="1:17" s="26" customFormat="1" ht="14.25">
      <c r="A192" s="6" t="s">
        <v>80</v>
      </c>
      <c r="B192" s="6"/>
      <c r="C192" s="6"/>
      <c r="D192" s="56">
        <f>SUM(D187:D191)</f>
        <v>31573.9</v>
      </c>
      <c r="E192" s="6"/>
      <c r="F192" s="21"/>
      <c r="G192" s="56"/>
      <c r="H192" s="6"/>
      <c r="I192" s="56">
        <f>SUM(I187:I191)</f>
        <v>38865</v>
      </c>
      <c r="J192" s="6"/>
      <c r="K192" s="21"/>
      <c r="M192" s="34"/>
      <c r="N192" s="34"/>
      <c r="O192" s="34"/>
      <c r="P192" s="34"/>
      <c r="Q192" s="34"/>
    </row>
    <row r="193" spans="1:17" s="26" customFormat="1" ht="14.25">
      <c r="A193" s="6"/>
      <c r="B193" s="6"/>
      <c r="C193" s="6"/>
      <c r="D193" s="56"/>
      <c r="E193" s="6"/>
      <c r="F193" s="21"/>
      <c r="G193" s="56"/>
      <c r="H193" s="6"/>
      <c r="I193" s="56"/>
      <c r="J193" s="6"/>
      <c r="K193" s="21"/>
      <c r="M193" s="34"/>
      <c r="N193" s="34"/>
      <c r="O193" s="34"/>
      <c r="P193" s="34"/>
      <c r="Q193" s="34"/>
    </row>
    <row r="194" spans="1:17" ht="15">
      <c r="A194" s="6"/>
      <c r="B194" s="6"/>
      <c r="C194" s="6"/>
      <c r="D194" s="49" t="s">
        <v>4</v>
      </c>
      <c r="E194" s="5"/>
      <c r="F194" s="37"/>
      <c r="G194" s="49"/>
      <c r="H194" s="5"/>
      <c r="I194" s="49" t="s">
        <v>4</v>
      </c>
      <c r="J194" s="5"/>
      <c r="K194" s="37"/>
    </row>
    <row r="195" spans="1:17" ht="15">
      <c r="A195" s="6" t="s">
        <v>56</v>
      </c>
      <c r="B195" s="6"/>
      <c r="C195" s="6"/>
      <c r="D195" s="47" t="s">
        <v>21</v>
      </c>
      <c r="E195" s="5"/>
      <c r="F195" s="17"/>
      <c r="G195" s="47"/>
      <c r="H195" s="5"/>
      <c r="I195" s="47" t="s">
        <v>21</v>
      </c>
      <c r="J195" s="5"/>
      <c r="K195" s="17"/>
    </row>
    <row r="196" spans="1:17" ht="15">
      <c r="A196" s="5" t="s">
        <v>90</v>
      </c>
      <c r="B196" s="6"/>
      <c r="C196" s="6"/>
      <c r="D196" s="47">
        <v>25000</v>
      </c>
      <c r="E196" s="5"/>
      <c r="F196" s="17"/>
      <c r="G196" s="47"/>
      <c r="H196" s="5"/>
      <c r="I196" s="47">
        <v>25000</v>
      </c>
      <c r="J196" s="5"/>
      <c r="K196" s="17"/>
      <c r="M196" s="27">
        <v>514</v>
      </c>
    </row>
    <row r="197" spans="1:17" ht="15">
      <c r="A197" s="5" t="s">
        <v>53</v>
      </c>
      <c r="B197" s="6"/>
      <c r="C197" s="6"/>
      <c r="D197" s="47"/>
      <c r="E197" s="5"/>
      <c r="F197" s="17"/>
      <c r="G197" s="47"/>
      <c r="H197" s="5"/>
      <c r="I197" s="47">
        <v>0</v>
      </c>
      <c r="J197" s="5"/>
      <c r="K197" s="17"/>
    </row>
    <row r="198" spans="1:17" ht="15">
      <c r="A198" s="5" t="s">
        <v>54</v>
      </c>
      <c r="B198" s="6"/>
      <c r="C198" s="6"/>
      <c r="D198" s="45"/>
      <c r="E198" s="5"/>
      <c r="F198" s="17"/>
      <c r="G198" s="45"/>
      <c r="H198" s="5"/>
      <c r="I198" s="45">
        <v>0</v>
      </c>
      <c r="J198" s="5"/>
      <c r="K198" s="17"/>
    </row>
    <row r="199" spans="1:17" s="26" customFormat="1" ht="14.25">
      <c r="A199" s="6" t="s">
        <v>91</v>
      </c>
      <c r="B199" s="6"/>
      <c r="C199" s="6"/>
      <c r="D199" s="56">
        <v>25000</v>
      </c>
      <c r="E199" s="6"/>
      <c r="F199" s="21"/>
      <c r="G199" s="56"/>
      <c r="H199" s="6"/>
      <c r="I199" s="56">
        <f>SUM(I196:I198)</f>
        <v>25000</v>
      </c>
      <c r="J199" s="6"/>
      <c r="K199" s="21"/>
      <c r="M199" s="34"/>
      <c r="N199" s="34"/>
      <c r="O199" s="34"/>
      <c r="P199" s="34"/>
      <c r="Q199" s="34"/>
    </row>
    <row r="200" spans="1:17" s="26" customFormat="1" ht="14.25">
      <c r="A200" s="6"/>
      <c r="B200" s="6"/>
      <c r="C200" s="6"/>
      <c r="D200" s="56"/>
      <c r="E200" s="6"/>
      <c r="F200" s="21"/>
      <c r="G200" s="56"/>
      <c r="H200" s="6"/>
      <c r="I200" s="56"/>
      <c r="J200" s="6"/>
      <c r="K200" s="21"/>
      <c r="M200" s="34"/>
      <c r="N200" s="34"/>
      <c r="O200" s="34"/>
      <c r="P200" s="34"/>
      <c r="Q200" s="34"/>
    </row>
    <row r="201" spans="1:17" s="26" customFormat="1" ht="15">
      <c r="A201" s="6"/>
      <c r="B201" s="6"/>
      <c r="C201" s="6"/>
      <c r="D201" s="49" t="s">
        <v>4</v>
      </c>
      <c r="E201" s="5"/>
      <c r="F201" s="37"/>
      <c r="G201" s="49"/>
      <c r="H201" s="5"/>
      <c r="I201" s="49" t="s">
        <v>4</v>
      </c>
      <c r="J201" s="5"/>
      <c r="K201" s="37"/>
      <c r="M201" s="34"/>
      <c r="N201" s="34"/>
      <c r="O201" s="34"/>
      <c r="P201" s="34"/>
      <c r="Q201" s="34"/>
    </row>
    <row r="202" spans="1:17" ht="15">
      <c r="A202" s="6" t="s">
        <v>57</v>
      </c>
      <c r="B202" s="6"/>
      <c r="C202" s="6"/>
      <c r="D202" s="47" t="s">
        <v>21</v>
      </c>
      <c r="E202" s="5"/>
      <c r="F202" s="17"/>
      <c r="G202" s="47"/>
      <c r="H202" s="5"/>
      <c r="I202" s="47" t="s">
        <v>21</v>
      </c>
      <c r="J202" s="5"/>
      <c r="K202" s="17"/>
      <c r="M202" s="27">
        <v>515</v>
      </c>
    </row>
    <row r="203" spans="1:17" ht="15">
      <c r="A203" s="5" t="s">
        <v>90</v>
      </c>
      <c r="B203" s="6"/>
      <c r="C203" s="6"/>
      <c r="D203" s="61">
        <f>I79</f>
        <v>28575</v>
      </c>
      <c r="E203" s="5"/>
      <c r="F203" s="17"/>
      <c r="G203" s="47"/>
      <c r="H203" s="5"/>
      <c r="I203" s="47">
        <v>17500</v>
      </c>
      <c r="J203" s="5"/>
      <c r="K203" s="17"/>
    </row>
    <row r="204" spans="1:17" ht="15">
      <c r="A204" s="5" t="s">
        <v>53</v>
      </c>
      <c r="B204" s="6"/>
      <c r="C204" s="6"/>
      <c r="D204" s="47"/>
      <c r="E204" s="5"/>
      <c r="F204" s="17"/>
      <c r="G204" s="47"/>
      <c r="H204" s="5"/>
      <c r="I204" s="47">
        <f>-I178</f>
        <v>-13650</v>
      </c>
      <c r="J204" s="5"/>
      <c r="K204" s="17"/>
    </row>
    <row r="205" spans="1:17" ht="15">
      <c r="A205" s="5" t="s">
        <v>54</v>
      </c>
      <c r="B205" s="6"/>
      <c r="C205" s="6"/>
      <c r="D205" s="45"/>
      <c r="E205" s="5"/>
      <c r="F205" s="17"/>
      <c r="G205" s="45"/>
      <c r="H205" s="5"/>
      <c r="I205" s="45">
        <v>25000</v>
      </c>
      <c r="J205" s="5"/>
      <c r="K205" s="17"/>
    </row>
    <row r="206" spans="1:17" s="26" customFormat="1" ht="14.25">
      <c r="A206" s="6" t="s">
        <v>91</v>
      </c>
      <c r="B206" s="6"/>
      <c r="C206" s="6"/>
      <c r="D206" s="56">
        <f>SUM(D203:D205)</f>
        <v>28575</v>
      </c>
      <c r="E206" s="6"/>
      <c r="F206" s="21"/>
      <c r="G206" s="56"/>
      <c r="H206" s="6"/>
      <c r="I206" s="56">
        <f>SUM(I203:I205)</f>
        <v>28850</v>
      </c>
      <c r="J206" s="6"/>
      <c r="K206" s="21"/>
      <c r="M206" s="34"/>
      <c r="N206" s="34"/>
      <c r="O206" s="34"/>
      <c r="P206" s="34"/>
      <c r="Q206" s="34"/>
    </row>
    <row r="207" spans="1:17" ht="15">
      <c r="A207" s="6"/>
      <c r="B207" s="6"/>
      <c r="C207" s="6"/>
      <c r="D207" s="47"/>
      <c r="E207" s="5"/>
      <c r="F207" s="17"/>
      <c r="G207" s="47"/>
      <c r="H207" s="5"/>
      <c r="I207" s="47"/>
      <c r="J207" s="5"/>
      <c r="K207" s="17"/>
    </row>
    <row r="208" spans="1:17" ht="15">
      <c r="A208" s="6"/>
      <c r="B208" s="6"/>
      <c r="C208" s="6"/>
      <c r="D208" s="47"/>
      <c r="E208" s="5"/>
      <c r="F208" s="17"/>
      <c r="G208" s="47"/>
      <c r="H208" s="5"/>
      <c r="I208" s="47"/>
      <c r="J208" s="5"/>
      <c r="K208" s="17"/>
    </row>
    <row r="209" spans="1:17" ht="15">
      <c r="A209" s="6" t="s">
        <v>27</v>
      </c>
      <c r="B209" s="6"/>
      <c r="C209" s="6"/>
      <c r="D209" s="47"/>
      <c r="E209" s="5"/>
      <c r="F209" s="17"/>
      <c r="G209" s="47"/>
      <c r="H209" s="5"/>
      <c r="I209" s="47"/>
      <c r="J209" s="5"/>
      <c r="K209" s="17"/>
    </row>
    <row r="210" spans="1:17" ht="15">
      <c r="A210" s="6"/>
      <c r="B210" s="6"/>
      <c r="C210" s="6"/>
      <c r="D210" s="49" t="s">
        <v>4</v>
      </c>
      <c r="E210" s="5"/>
      <c r="F210" s="37"/>
      <c r="G210" s="49"/>
      <c r="H210" s="5"/>
      <c r="I210" s="49" t="s">
        <v>4</v>
      </c>
      <c r="J210" s="5"/>
      <c r="K210" s="37"/>
    </row>
    <row r="211" spans="1:17" ht="15">
      <c r="A211" s="6" t="s">
        <v>67</v>
      </c>
      <c r="B211" s="6"/>
      <c r="C211" s="6"/>
      <c r="D211" s="47" t="s">
        <v>21</v>
      </c>
      <c r="E211" s="5"/>
      <c r="F211" s="17"/>
      <c r="G211" s="47"/>
      <c r="H211" s="5"/>
      <c r="I211" s="47" t="s">
        <v>21</v>
      </c>
      <c r="J211" s="5"/>
      <c r="K211" s="17"/>
    </row>
    <row r="212" spans="1:17" ht="15">
      <c r="A212" s="5" t="s">
        <v>90</v>
      </c>
      <c r="B212" s="6"/>
      <c r="C212" s="6"/>
      <c r="D212" s="47">
        <f>I215</f>
        <v>25426</v>
      </c>
      <c r="E212" s="5"/>
      <c r="F212" s="17"/>
      <c r="G212" s="47"/>
      <c r="H212" s="5"/>
      <c r="I212" s="47">
        <v>25426</v>
      </c>
      <c r="J212" s="5"/>
      <c r="K212" s="17"/>
      <c r="M212" s="27">
        <v>516</v>
      </c>
    </row>
    <row r="213" spans="1:17" ht="15">
      <c r="A213" s="5" t="s">
        <v>53</v>
      </c>
      <c r="B213" s="6"/>
      <c r="C213" s="6"/>
      <c r="D213" s="47"/>
      <c r="E213" s="5"/>
      <c r="F213" s="17"/>
      <c r="G213" s="47"/>
      <c r="H213" s="5"/>
      <c r="I213" s="47">
        <v>-15000</v>
      </c>
      <c r="J213" s="5"/>
      <c r="K213" s="17"/>
    </row>
    <row r="214" spans="1:17" ht="15">
      <c r="A214" s="5" t="s">
        <v>54</v>
      </c>
      <c r="B214" s="6"/>
      <c r="C214" s="6"/>
      <c r="D214" s="45">
        <v>15000</v>
      </c>
      <c r="E214" s="5"/>
      <c r="F214" s="17"/>
      <c r="G214" s="45"/>
      <c r="H214" s="5"/>
      <c r="I214" s="45">
        <v>15000</v>
      </c>
      <c r="J214" s="5"/>
      <c r="K214" s="17"/>
    </row>
    <row r="215" spans="1:17" s="26" customFormat="1" ht="14.25">
      <c r="A215" s="6" t="s">
        <v>91</v>
      </c>
      <c r="B215" s="6"/>
      <c r="C215" s="6"/>
      <c r="D215" s="56">
        <f>SUM(D211:D214)</f>
        <v>40426</v>
      </c>
      <c r="E215" s="6"/>
      <c r="F215" s="21"/>
      <c r="G215" s="56"/>
      <c r="H215" s="6"/>
      <c r="I215" s="56">
        <f>SUM(I211:I214)</f>
        <v>25426</v>
      </c>
      <c r="J215" s="6"/>
      <c r="K215" s="21"/>
      <c r="M215" s="34"/>
      <c r="N215" s="34"/>
      <c r="O215" s="34"/>
      <c r="P215" s="34"/>
      <c r="Q215" s="34"/>
    </row>
    <row r="216" spans="1:17" ht="15">
      <c r="A216" s="5"/>
      <c r="B216" s="5"/>
      <c r="C216" s="5"/>
      <c r="D216" s="42"/>
      <c r="E216" s="5"/>
      <c r="F216" s="21"/>
      <c r="G216" s="42"/>
      <c r="H216" s="5"/>
      <c r="I216" s="42"/>
      <c r="J216" s="5"/>
      <c r="K216" s="21"/>
    </row>
    <row r="217" spans="1:17" s="5" customFormat="1" ht="15">
      <c r="A217" s="6" t="s">
        <v>68</v>
      </c>
      <c r="B217" s="6"/>
      <c r="C217" s="6"/>
      <c r="D217" s="47"/>
      <c r="F217" s="15"/>
      <c r="G217" s="47"/>
      <c r="I217" s="47"/>
      <c r="K217" s="15"/>
      <c r="M217" s="29"/>
      <c r="N217" s="29"/>
      <c r="O217" s="29"/>
      <c r="P217" s="29"/>
      <c r="Q217" s="29"/>
    </row>
    <row r="218" spans="1:17" s="5" customFormat="1" ht="15">
      <c r="A218" s="5" t="s">
        <v>90</v>
      </c>
      <c r="B218" s="6"/>
      <c r="C218" s="6"/>
      <c r="D218" s="47">
        <v>3500</v>
      </c>
      <c r="F218" s="15"/>
      <c r="G218" s="47"/>
      <c r="I218" s="47">
        <v>2000</v>
      </c>
      <c r="K218" s="15"/>
      <c r="M218" s="29"/>
      <c r="N218" s="29"/>
      <c r="O218" s="29"/>
      <c r="P218" s="29"/>
      <c r="Q218" s="29"/>
    </row>
    <row r="219" spans="1:17" s="5" customFormat="1" ht="15">
      <c r="A219" s="5" t="s">
        <v>53</v>
      </c>
      <c r="B219" s="6"/>
      <c r="C219" s="6"/>
      <c r="D219" s="47">
        <v>-48</v>
      </c>
      <c r="F219" s="15"/>
      <c r="G219" s="47"/>
      <c r="I219" s="47">
        <v>-500</v>
      </c>
      <c r="K219" s="15"/>
      <c r="M219" s="29"/>
      <c r="N219" s="29"/>
      <c r="O219" s="29"/>
      <c r="P219" s="29"/>
      <c r="Q219" s="29"/>
    </row>
    <row r="220" spans="1:17" s="5" customFormat="1" ht="15">
      <c r="A220" s="5" t="s">
        <v>54</v>
      </c>
      <c r="B220" s="6"/>
      <c r="C220" s="6"/>
      <c r="D220" s="45">
        <v>2000</v>
      </c>
      <c r="F220" s="60"/>
      <c r="G220" s="45"/>
      <c r="I220" s="45">
        <v>2000</v>
      </c>
      <c r="K220" s="15"/>
      <c r="M220" s="29"/>
      <c r="N220" s="29"/>
      <c r="O220" s="29"/>
      <c r="P220" s="29"/>
      <c r="Q220" s="29"/>
    </row>
    <row r="221" spans="1:17" s="5" customFormat="1" ht="15">
      <c r="A221" s="6" t="s">
        <v>91</v>
      </c>
      <c r="B221" s="6"/>
      <c r="C221" s="6"/>
      <c r="D221" s="56">
        <f>SUM(D218:D220)</f>
        <v>5452</v>
      </c>
      <c r="F221" s="15"/>
      <c r="G221" s="56"/>
      <c r="I221" s="56">
        <f>SUM(I218:I220)</f>
        <v>3500</v>
      </c>
      <c r="K221" s="15"/>
      <c r="M221" s="29"/>
      <c r="N221" s="29"/>
      <c r="O221" s="29"/>
      <c r="P221" s="29"/>
      <c r="Q221" s="29"/>
    </row>
    <row r="222" spans="1:17" s="5" customFormat="1" ht="15">
      <c r="A222" s="6"/>
      <c r="B222" s="6"/>
      <c r="C222" s="6"/>
      <c r="D222" s="47"/>
      <c r="F222" s="15"/>
      <c r="G222" s="47"/>
      <c r="K222" s="15"/>
      <c r="M222" s="29"/>
      <c r="N222" s="29"/>
      <c r="O222" s="29"/>
      <c r="P222" s="29"/>
      <c r="Q222" s="29"/>
    </row>
    <row r="223" spans="1:17" s="5" customFormat="1" ht="15">
      <c r="A223" s="6"/>
      <c r="B223" s="6"/>
      <c r="C223" s="6"/>
      <c r="D223" s="47"/>
      <c r="F223" s="15"/>
      <c r="G223" s="47"/>
      <c r="K223" s="15"/>
      <c r="M223" s="29"/>
      <c r="N223" s="29"/>
      <c r="O223" s="29"/>
      <c r="P223" s="29"/>
      <c r="Q223" s="29"/>
    </row>
    <row r="224" spans="1:17" s="5" customFormat="1" ht="15">
      <c r="A224" s="6"/>
      <c r="B224" s="6"/>
      <c r="C224" s="6"/>
      <c r="D224" s="47"/>
      <c r="F224" s="15"/>
      <c r="G224" s="47"/>
      <c r="K224" s="15"/>
      <c r="M224" s="29"/>
      <c r="N224" s="29"/>
      <c r="O224" s="29"/>
      <c r="P224" s="29"/>
      <c r="Q224" s="29"/>
    </row>
    <row r="225" spans="1:17" s="5" customFormat="1" ht="15">
      <c r="A225" s="6"/>
      <c r="B225" s="6"/>
      <c r="C225" s="6"/>
      <c r="D225" s="47"/>
      <c r="F225" s="15"/>
      <c r="G225" s="47"/>
      <c r="K225" s="15"/>
      <c r="M225" s="29"/>
      <c r="N225" s="29"/>
      <c r="O225" s="29"/>
      <c r="P225" s="29"/>
      <c r="Q225" s="29"/>
    </row>
    <row r="226" spans="1:17" s="5" customFormat="1" ht="15">
      <c r="A226" s="6"/>
      <c r="B226" s="6"/>
      <c r="C226" s="6"/>
      <c r="D226" s="47"/>
      <c r="F226" s="15"/>
      <c r="G226" s="47"/>
      <c r="K226" s="15"/>
      <c r="M226" s="29"/>
      <c r="N226" s="29"/>
      <c r="O226" s="29"/>
      <c r="P226" s="29"/>
      <c r="Q226" s="29"/>
    </row>
    <row r="227" spans="1:17" s="5" customFormat="1" ht="15">
      <c r="A227" s="6"/>
      <c r="B227" s="6"/>
      <c r="C227" s="6"/>
      <c r="D227" s="47"/>
      <c r="E227" s="15"/>
      <c r="F227" s="15"/>
      <c r="G227" s="47"/>
      <c r="K227" s="15"/>
      <c r="M227" s="29"/>
      <c r="N227" s="29"/>
      <c r="O227" s="29"/>
      <c r="P227" s="29"/>
      <c r="Q227" s="29"/>
    </row>
    <row r="228" spans="1:17" s="5" customFormat="1" ht="15">
      <c r="A228" s="6"/>
      <c r="B228" s="6"/>
      <c r="C228" s="6"/>
      <c r="D228" s="47"/>
      <c r="G228" s="47"/>
      <c r="M228" s="29"/>
      <c r="N228" s="29"/>
      <c r="O228" s="29"/>
      <c r="P228" s="29"/>
      <c r="Q228" s="29"/>
    </row>
    <row r="229" spans="1:17" s="5" customFormat="1" ht="15">
      <c r="D229" s="47"/>
      <c r="G229" s="47"/>
      <c r="I229" s="15"/>
      <c r="M229" s="29"/>
      <c r="N229" s="29"/>
      <c r="O229" s="29"/>
      <c r="P229" s="29"/>
      <c r="Q229" s="29"/>
    </row>
    <row r="230" spans="1:17" s="5" customFormat="1" ht="15">
      <c r="D230" s="47"/>
      <c r="G230" s="47"/>
      <c r="I230" s="15"/>
      <c r="M230" s="29"/>
      <c r="N230" s="29"/>
      <c r="O230" s="29"/>
      <c r="P230" s="29"/>
      <c r="Q230" s="29"/>
    </row>
  </sheetData>
  <phoneticPr fontId="0" type="noConversion"/>
  <pageMargins left="0.70866141732283472" right="0.78740157480314965" top="0.98425196850393704" bottom="0.9055118110236221" header="0.51181102362204722" footer="0.51181102362204722"/>
  <pageSetup paperSize="9" scale="60" orientation="portrait" r:id="rId1"/>
  <headerFooter scaleWithDoc="0" alignWithMargins="0">
    <oddFooter>&amp;L&amp;"Times New Roman,Standaard"&amp;8Stichting Theater in Nederland&amp;C&amp;"Times New Roman,Standaard"&amp;8Jaarrekening 2017&amp;R&amp;"Times New Roman,Standaard"&amp;8&amp;P</oddFooter>
  </headerFooter>
  <rowBreaks count="4" manualBreakCount="4">
    <brk id="7" max="9" man="1"/>
    <brk id="26" max="9" man="1"/>
    <brk id="100" max="9" man="1"/>
    <brk id="165" max="9" man="1"/>
  </rowBreaks>
  <colBreaks count="1" manualBreakCount="1">
    <brk id="11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EXPORT</vt:lpstr>
      <vt:lpstr>jaarrekening 2018</vt:lpstr>
      <vt:lpstr>Blad1</vt:lpstr>
      <vt:lpstr>'jaarrekening 2018'!Afdrukbereik</vt:lpstr>
    </vt:vector>
  </TitlesOfParts>
  <Company>Exact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van der Meer</dc:creator>
  <cp:lastModifiedBy>Pien Hartogs Ien van Haaster</cp:lastModifiedBy>
  <cp:lastPrinted>2018-05-29T08:12:10Z</cp:lastPrinted>
  <dcterms:created xsi:type="dcterms:W3CDTF">2001-03-15T16:10:50Z</dcterms:created>
  <dcterms:modified xsi:type="dcterms:W3CDTF">2019-05-14T09:39:02Z</dcterms:modified>
</cp:coreProperties>
</file>